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20" windowHeight="5010" tabRatio="613" activeTab="3"/>
  </bookViews>
  <sheets>
    <sheet name="INC ST" sheetId="1" r:id="rId1"/>
    <sheet name="BS" sheetId="2" r:id="rId2"/>
    <sheet name="CASH FLOW" sheetId="3" r:id="rId3"/>
    <sheet name="CHG EQ" sheetId="4" r:id="rId4"/>
  </sheets>
  <definedNames>
    <definedName name="_xlnm.Print_Area" localSheetId="1">'BS'!$A$1:$G$47</definedName>
    <definedName name="_xlnm.Print_Area" localSheetId="2">'CASH FLOW'!$A$1:$D$60</definedName>
    <definedName name="_xlnm.Print_Area" localSheetId="0">'INC ST'!$A$1:$H$45</definedName>
  </definedNames>
  <calcPr fullCalcOnLoad="1"/>
</workbook>
</file>

<file path=xl/sharedStrings.xml><?xml version="1.0" encoding="utf-8"?>
<sst xmlns="http://schemas.openxmlformats.org/spreadsheetml/2006/main" count="169" uniqueCount="130">
  <si>
    <t>RM'000</t>
  </si>
  <si>
    <t xml:space="preserve"> </t>
  </si>
  <si>
    <t>Taxation</t>
  </si>
  <si>
    <t>Current Assets</t>
  </si>
  <si>
    <t>Current Liabilities</t>
  </si>
  <si>
    <t>Net tangible assets per share (sen)</t>
  </si>
  <si>
    <t>(THE FIGURES HAVE NOT BEEN AUDITED)</t>
  </si>
  <si>
    <t>(i)  Basic (sen)</t>
  </si>
  <si>
    <t>Revenue</t>
  </si>
  <si>
    <t>Share</t>
  </si>
  <si>
    <t>Capital</t>
  </si>
  <si>
    <t xml:space="preserve">Retained </t>
  </si>
  <si>
    <t>Total</t>
  </si>
  <si>
    <t>Operating Expenses</t>
  </si>
  <si>
    <t>Operating profit before working capital changes</t>
  </si>
  <si>
    <t>Product development expenditure</t>
  </si>
  <si>
    <t>Net cash used in investing activities</t>
  </si>
  <si>
    <t>Net cash generated from financing activites</t>
  </si>
  <si>
    <t>CASH AND CASH EQUIVALENTS AT BEGINNING OF YEAR</t>
  </si>
  <si>
    <t>Profit from Operations</t>
  </si>
  <si>
    <t>Minority interests</t>
  </si>
  <si>
    <t>Amortisation and depreciation</t>
  </si>
  <si>
    <t>NET CHANGE IN CASH AND CASH EQUIVALENTS</t>
  </si>
  <si>
    <t>INDIVIDUAL QUARTER</t>
  </si>
  <si>
    <t>Net Profit attributable to shareholders</t>
  </si>
  <si>
    <t>Profit after taxation</t>
  </si>
  <si>
    <t>Profit before taxation</t>
  </si>
  <si>
    <t>CUMULATIVE QUARTER</t>
  </si>
  <si>
    <t>(AUDITED)</t>
  </si>
  <si>
    <t>Purchase of plant and equipment</t>
  </si>
  <si>
    <t>The cash and cash equivalents at beginning of year and quarter end represents cash on hand and at bank.</t>
  </si>
  <si>
    <t xml:space="preserve">CASH AND CASH EQUIVALENTS AT QUARTER END </t>
  </si>
  <si>
    <t>Net Current Assets</t>
  </si>
  <si>
    <t>AKN MESSAGING TECHNOLOGIES BERHAD</t>
  </si>
  <si>
    <t>Premium</t>
  </si>
  <si>
    <t>Other Operating Income</t>
  </si>
  <si>
    <t xml:space="preserve">     Trade receivables </t>
  </si>
  <si>
    <t xml:space="preserve">     Other receivables </t>
  </si>
  <si>
    <t>CASH FLOW FROM INVESTING ACTIVITIES</t>
  </si>
  <si>
    <t>CASH FLOW FROM FINANCING ACTIVITIES</t>
  </si>
  <si>
    <t xml:space="preserve">     Tax payable</t>
  </si>
  <si>
    <t>(UNAUDITED)</t>
  </si>
  <si>
    <t xml:space="preserve">     Cash and bank balances</t>
  </si>
  <si>
    <t xml:space="preserve">     Trade payables</t>
  </si>
  <si>
    <t xml:space="preserve">     Other payables</t>
  </si>
  <si>
    <t>Share capital</t>
  </si>
  <si>
    <t>Share premium</t>
  </si>
  <si>
    <t>Shareholders' Funds</t>
  </si>
  <si>
    <t>Exercise of share options</t>
  </si>
  <si>
    <t>Profit</t>
  </si>
  <si>
    <t>(Incorporated in Malaysia - Company No. 482772-D)</t>
  </si>
  <si>
    <t>Retained profit</t>
  </si>
  <si>
    <t>Quarter</t>
  </si>
  <si>
    <t>Ended</t>
  </si>
  <si>
    <t>Year</t>
  </si>
  <si>
    <t>to date</t>
  </si>
  <si>
    <t xml:space="preserve">     Plant and equipment</t>
  </si>
  <si>
    <t xml:space="preserve">     Intangible assets</t>
  </si>
  <si>
    <t>Non-current Assets</t>
  </si>
  <si>
    <t>CASH FLOW FROM OPERATING ACTIVITIES</t>
  </si>
  <si>
    <t>Adjustment for:</t>
  </si>
  <si>
    <t>Net cash generated from operating activities</t>
  </si>
  <si>
    <t>Changes in working capital:</t>
  </si>
  <si>
    <t>Cash generated from operating activities</t>
  </si>
  <si>
    <t>Taxes paid</t>
  </si>
  <si>
    <t>Finance costs, net</t>
  </si>
  <si>
    <t>(ii) Diluted (sen)</t>
  </si>
  <si>
    <t>CONDENSED CONSOLIDATED INCOME STATEMENTS</t>
  </si>
  <si>
    <t>CONDENSED CONSOLIDATED BALANCE SHEET</t>
  </si>
  <si>
    <t>CONDENSED CONSOLIDATED CASH FLOW STATEMENT</t>
  </si>
  <si>
    <t>CONDENSED CONSOLIDATED STATEMENT OF CHANGES IN EQUITY</t>
  </si>
  <si>
    <t>Foreign</t>
  </si>
  <si>
    <t>Exchange</t>
  </si>
  <si>
    <t>Reserve</t>
  </si>
  <si>
    <t>Minority interest</t>
  </si>
  <si>
    <t>Foreign exchange reserve</t>
  </si>
  <si>
    <t>Earnings per share (adjusted with bonus issue)</t>
  </si>
  <si>
    <t>-</t>
  </si>
  <si>
    <t>Provision for doubtful debts</t>
  </si>
  <si>
    <t>Proceeds from exercise of shares option</t>
  </si>
  <si>
    <t xml:space="preserve">    Goodwill on consolidation</t>
  </si>
  <si>
    <t>EFFECT OF EXCHANGE RATE CHANGES</t>
  </si>
  <si>
    <t>Report for the year ended 30 June 2004)</t>
  </si>
  <si>
    <t>Report for the year ended 30th June 2004)</t>
  </si>
  <si>
    <t xml:space="preserve"> Financial Report for the year ended 30 June 2004 )</t>
  </si>
  <si>
    <t>Contribution to share capital of subsidiaries by minority interest</t>
  </si>
  <si>
    <t>Dividends paid</t>
  </si>
  <si>
    <t>Currency translation differences not recognised in income statement</t>
  </si>
  <si>
    <t>Balance at 1 July 2004</t>
  </si>
  <si>
    <t>Balance at 1 July 2003</t>
  </si>
  <si>
    <t>Bonus Issue of three (3) ordinary shares for every</t>
  </si>
  <si>
    <t xml:space="preserve"> five (5) existing ordinary shares of the Company</t>
  </si>
  <si>
    <t>Bonus Issue expenses</t>
  </si>
  <si>
    <t>Payment of expenses in connection with issuance of Bonus Shares</t>
  </si>
  <si>
    <t>Plant and equipment written off</t>
  </si>
  <si>
    <t>(Decrease)/increase in payables</t>
  </si>
  <si>
    <t>(Increase)/decrease in receivables</t>
  </si>
  <si>
    <t xml:space="preserve">(The Condensed Consolidated Income Statements should be read in conjunction with the Annual Financial </t>
  </si>
  <si>
    <t>Acquisition of subsidiary</t>
  </si>
  <si>
    <t>Investment in unquoted securities</t>
  </si>
  <si>
    <t>(The Condensed Consolidated Balance Sheet should be read in conjunction with the Annual Financial</t>
  </si>
  <si>
    <t xml:space="preserve">(The Condensed Consolidated Cash Flow Statements should be read in conjunction with the Annual Financial </t>
  </si>
  <si>
    <t xml:space="preserve">(The Condensed Consolidated Statement of Changes in Equity should be read in conjunction with the Annual </t>
  </si>
  <si>
    <t>Foreign exhange loss on investment in subsidiaries</t>
  </si>
  <si>
    <t>For the twelve (12) months ended 30 June 2005</t>
  </si>
  <si>
    <t>As at</t>
  </si>
  <si>
    <t>As at 30 June 2005 &amp; 30 June 2004</t>
  </si>
  <si>
    <t>Loss on disposal of fixed assets</t>
  </si>
  <si>
    <t>Short-term accumulating compensated absences</t>
  </si>
  <si>
    <t>Proceeds from disposal of plant and equipment</t>
  </si>
  <si>
    <t>Twelve (12) months ended 30 June 2005</t>
  </si>
  <si>
    <t>New shares issue</t>
  </si>
  <si>
    <t>Balance at  30 June 2005</t>
  </si>
  <si>
    <t>Balance at  30 June 2004</t>
  </si>
  <si>
    <t>Dividend (Notes)</t>
  </si>
  <si>
    <t>Note : (i) The final tax exempt dividend for year ended 30 June 2003 of 15% (1.5 sen per share) was paid on 18 December 2003.</t>
  </si>
  <si>
    <t>Note : (i) The final tax exempt dividend for year ended 30 June 2004 of 10% (1 sen per share) was paid on 17 January 2005.</t>
  </si>
  <si>
    <t xml:space="preserve">           (ii) The interim tax exempt dividend for year ended 30 June 2005 of 10% (1 sen per share) was paid on 13 April 2005.</t>
  </si>
  <si>
    <t xml:space="preserve">           (ii) The interim tax exempt dividend for year ended 30 June 2004 of 8% (0.8 sen per share) was paid on 8 April 2004.</t>
  </si>
  <si>
    <t>Net profit for the twelve (12) months period ended 30 June 2005</t>
  </si>
  <si>
    <t>Net profit for the twelve (12) months period ended 30 June 2004</t>
  </si>
  <si>
    <t xml:space="preserve">     Hire purchase payable</t>
  </si>
  <si>
    <t>Long-Term hire purchase payables</t>
  </si>
  <si>
    <t>Twelve (12) months ended 30 June 2004</t>
  </si>
  <si>
    <t>Repayment of hire purchase</t>
  </si>
  <si>
    <t>Provision for doubtful deposit</t>
  </si>
  <si>
    <t>Goodwill written off</t>
  </si>
  <si>
    <t>Net unrealised loss/(gain) on foreign exchange</t>
  </si>
  <si>
    <t>Goodwill on consolidation written off</t>
  </si>
  <si>
    <t xml:space="preserve">           (iii) The special tax exempt dividend for year ended 30 June 2005 of 10% (1 sen per share) was paid on 30 June 2005.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</si>
</sst>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0000"/>
    <numFmt numFmtId="169" formatCode="_(* #,##0.0_);_(* \(#,##0.0\);_(* &quot;-&quot;??_);_(@_)"/>
    <numFmt numFmtId="170" formatCode="_(* #,##0_);_(* \(#,##0\);_(* &quot;-&quot;??_);_(@_)"/>
    <numFmt numFmtId="171" formatCode="&quot;$&quot;#,##0.00"/>
    <numFmt numFmtId="172" formatCode="#\ ??/100"/>
    <numFmt numFmtId="173" formatCode="#\ ?/2"/>
    <numFmt numFmtId="174" formatCode="_(* #,##0.000_);_(* \(#,##0.000\);_(* &quot;-&quot;??_);_(@_)"/>
    <numFmt numFmtId="175" formatCode="0.00000"/>
    <numFmt numFmtId="176" formatCode="0.0000"/>
    <numFmt numFmtId="177" formatCode="0.000"/>
    <numFmt numFmtId="178" formatCode="0.000000"/>
    <numFmt numFmtId="179" formatCode="0.0000000"/>
    <numFmt numFmtId="180" formatCode="0.0"/>
    <numFmt numFmtId="181" formatCode="_(* #,##0.0_);_(* \(#,##0.0\);_(* &quot;-&quot;?_);_(@_)"/>
    <numFmt numFmtId="182" formatCode="0.00000000"/>
    <numFmt numFmtId="183" formatCode="0.0000000000"/>
    <numFmt numFmtId="184" formatCode="0.000000000"/>
    <numFmt numFmtId="185" formatCode="#,##0.0"/>
    <numFmt numFmtId="186" formatCode="0.000000000_ 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[$-409]dddd\,\ mmmm\ dd\,\ yyyy"/>
    <numFmt numFmtId="195" formatCode="[$-409]d\-mmm\-yy;@"/>
    <numFmt numFmtId="196" formatCode="mm/dd/yy;@"/>
    <numFmt numFmtId="197" formatCode="0.E+00"/>
    <numFmt numFmtId="198" formatCode="0_);\(0\)"/>
    <numFmt numFmtId="199" formatCode="&quot;$&quot;#,##0"/>
    <numFmt numFmtId="200" formatCode="0.00_);\(0.00\)"/>
    <numFmt numFmtId="201" formatCode="0.000_);\(0.000\)"/>
    <numFmt numFmtId="202" formatCode="#\ ???/???"/>
    <numFmt numFmtId="203" formatCode="[$-409]h:mm:ss\ AM/PM"/>
    <numFmt numFmtId="204" formatCode="0.0%"/>
    <numFmt numFmtId="205" formatCode="#,##0.000"/>
    <numFmt numFmtId="206" formatCode="#,##0.0000"/>
    <numFmt numFmtId="207" formatCode="#,##0.0_);\(#,##0.0\)"/>
    <numFmt numFmtId="208" formatCode="#,##0.000_);\(#,##0.000\)"/>
    <numFmt numFmtId="209" formatCode="#,##0.0000_);\(#,##0.0000\)"/>
    <numFmt numFmtId="210" formatCode="#,##0.00000_);\(#,##0.00000\)"/>
    <numFmt numFmtId="211" formatCode="0.0000_);\(0.0000\)"/>
    <numFmt numFmtId="212" formatCode="_(* #,##0.0000_);_(* \(#,##0.0000\);_(* &quot;-&quot;????_);_(@_)"/>
  </numFmts>
  <fonts count="1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170" fontId="8" fillId="2" borderId="0" xfId="15" applyNumberFormat="1" applyFont="1" applyFill="1" applyAlignment="1">
      <alignment/>
    </xf>
    <xf numFmtId="170" fontId="6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70" fontId="6" fillId="2" borderId="0" xfId="15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95" fontId="3" fillId="2" borderId="2" xfId="0" applyNumberFormat="1" applyFont="1" applyFill="1" applyBorder="1" applyAlignment="1" quotePrefix="1">
      <alignment horizontal="center"/>
    </xf>
    <xf numFmtId="15" fontId="3" fillId="2" borderId="2" xfId="0" applyNumberFormat="1" applyFont="1" applyFill="1" applyBorder="1" applyAlignment="1">
      <alignment/>
    </xf>
    <xf numFmtId="0" fontId="3" fillId="2" borderId="0" xfId="0" applyFont="1" applyFill="1" applyAlignment="1">
      <alignment horizontal="right"/>
    </xf>
    <xf numFmtId="170" fontId="6" fillId="2" borderId="3" xfId="15" applyNumberFormat="1" applyFont="1" applyFill="1" applyBorder="1" applyAlignment="1">
      <alignment/>
    </xf>
    <xf numFmtId="0" fontId="0" fillId="2" borderId="0" xfId="0" applyFill="1" applyAlignment="1">
      <alignment/>
    </xf>
    <xf numFmtId="43" fontId="6" fillId="2" borderId="0" xfId="15" applyNumberFormat="1" applyFont="1" applyFill="1" applyAlignment="1">
      <alignment/>
    </xf>
    <xf numFmtId="170" fontId="3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95" fontId="3" fillId="2" borderId="1" xfId="0" applyNumberFormat="1" applyFont="1" applyFill="1" applyBorder="1" applyAlignment="1">
      <alignment horizontal="center"/>
    </xf>
    <xf numFmtId="170" fontId="5" fillId="2" borderId="0" xfId="15" applyNumberFormat="1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15" fontId="6" fillId="2" borderId="0" xfId="0" applyNumberFormat="1" applyFont="1" applyFill="1" applyAlignment="1" quotePrefix="1">
      <alignment/>
    </xf>
    <xf numFmtId="0" fontId="6" fillId="2" borderId="0" xfId="0" applyFont="1" applyFill="1" applyAlignment="1" quotePrefix="1">
      <alignment/>
    </xf>
    <xf numFmtId="170" fontId="6" fillId="0" borderId="0" xfId="15" applyNumberFormat="1" applyFont="1" applyFill="1" applyAlignment="1">
      <alignment/>
    </xf>
    <xf numFmtId="43" fontId="6" fillId="0" borderId="0" xfId="15" applyNumberFormat="1" applyFont="1" applyFill="1" applyAlignment="1">
      <alignment horizontal="center"/>
    </xf>
    <xf numFmtId="43" fontId="6" fillId="0" borderId="0" xfId="15" applyNumberFormat="1" applyFont="1" applyFill="1" applyAlignment="1">
      <alignment horizontal="right"/>
    </xf>
    <xf numFmtId="43" fontId="6" fillId="0" borderId="0" xfId="15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70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0" fontId="7" fillId="0" borderId="0" xfId="15" applyNumberFormat="1" applyFont="1" applyFill="1" applyBorder="1" applyAlignment="1">
      <alignment/>
    </xf>
    <xf numFmtId="170" fontId="6" fillId="0" borderId="0" xfId="15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0" fontId="6" fillId="0" borderId="2" xfId="15" applyNumberFormat="1" applyFont="1" applyFill="1" applyBorder="1" applyAlignment="1">
      <alignment/>
    </xf>
    <xf numFmtId="170" fontId="6" fillId="0" borderId="2" xfId="15" applyNumberFormat="1" applyFont="1" applyFill="1" applyBorder="1" applyAlignment="1">
      <alignment horizontal="center"/>
    </xf>
    <xf numFmtId="170" fontId="6" fillId="0" borderId="0" xfId="15" applyNumberFormat="1" applyFont="1" applyFill="1" applyAlignment="1">
      <alignment horizontal="center"/>
    </xf>
    <xf numFmtId="170" fontId="6" fillId="0" borderId="4" xfId="15" applyNumberFormat="1" applyFont="1" applyFill="1" applyBorder="1" applyAlignment="1">
      <alignment/>
    </xf>
    <xf numFmtId="170" fontId="6" fillId="0" borderId="4" xfId="15" applyNumberFormat="1" applyFont="1" applyFill="1" applyBorder="1" applyAlignment="1">
      <alignment horizontal="center"/>
    </xf>
    <xf numFmtId="170" fontId="6" fillId="0" borderId="0" xfId="15" applyNumberFormat="1" applyFont="1" applyBorder="1" applyAlignment="1">
      <alignment/>
    </xf>
    <xf numFmtId="170" fontId="6" fillId="0" borderId="0" xfId="15" applyNumberFormat="1" applyFont="1" applyAlignment="1">
      <alignment/>
    </xf>
    <xf numFmtId="43" fontId="6" fillId="0" borderId="0" xfId="15" applyNumberFormat="1" applyFont="1" applyAlignment="1">
      <alignment/>
    </xf>
    <xf numFmtId="43" fontId="6" fillId="0" borderId="0" xfId="15" applyNumberFormat="1" applyFont="1" applyAlignment="1">
      <alignment horizontal="left" indent="1"/>
    </xf>
    <xf numFmtId="170" fontId="3" fillId="0" borderId="0" xfId="15" applyNumberFormat="1" applyFont="1" applyBorder="1" applyAlignment="1">
      <alignment horizontal="center"/>
    </xf>
    <xf numFmtId="170" fontId="3" fillId="0" borderId="0" xfId="15" applyNumberFormat="1" applyFont="1" applyFill="1" applyAlignment="1">
      <alignment horizontal="center"/>
    </xf>
    <xf numFmtId="170" fontId="6" fillId="0" borderId="3" xfId="15" applyNumberFormat="1" applyFont="1" applyFill="1" applyBorder="1" applyAlignment="1">
      <alignment/>
    </xf>
    <xf numFmtId="170" fontId="8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43" fontId="6" fillId="0" borderId="0" xfId="15" applyNumberFormat="1" applyFont="1" applyFill="1" applyAlignment="1">
      <alignment/>
    </xf>
    <xf numFmtId="43" fontId="6" fillId="0" borderId="0" xfId="15" applyNumberFormat="1" applyFont="1" applyFill="1" applyAlignment="1">
      <alignment horizontal="left" indent="1"/>
    </xf>
    <xf numFmtId="0" fontId="0" fillId="0" borderId="0" xfId="0" applyFill="1" applyAlignment="1">
      <alignment/>
    </xf>
    <xf numFmtId="170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170" fontId="6" fillId="0" borderId="3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zoomScale="75" zoomScaleNormal="75" workbookViewId="0" topLeftCell="A7">
      <selection activeCell="H38" sqref="H38"/>
    </sheetView>
  </sheetViews>
  <sheetFormatPr defaultColWidth="9.140625" defaultRowHeight="12.75"/>
  <cols>
    <col min="1" max="1" width="39.00390625" style="18" customWidth="1"/>
    <col min="2" max="2" width="14.421875" style="18" customWidth="1"/>
    <col min="3" max="3" width="1.28515625" style="18" customWidth="1"/>
    <col min="4" max="4" width="13.8515625" style="18" customWidth="1"/>
    <col min="5" max="5" width="0.85546875" style="18" customWidth="1"/>
    <col min="6" max="6" width="13.28125" style="18" customWidth="1"/>
    <col min="7" max="7" width="0.85546875" style="18" customWidth="1"/>
    <col min="8" max="8" width="15.140625" style="18" customWidth="1"/>
    <col min="9" max="9" width="9.140625" style="18" customWidth="1"/>
    <col min="10" max="10" width="10.28125" style="18" customWidth="1"/>
    <col min="11" max="16384" width="9.140625" style="18" customWidth="1"/>
  </cols>
  <sheetData>
    <row r="1" spans="1:8" ht="15.75">
      <c r="A1" s="61" t="s">
        <v>33</v>
      </c>
      <c r="B1" s="61"/>
      <c r="C1" s="61"/>
      <c r="D1" s="61"/>
      <c r="E1" s="61"/>
      <c r="F1" s="61"/>
      <c r="G1" s="61"/>
      <c r="H1" s="61"/>
    </row>
    <row r="2" spans="1:8" ht="12.75">
      <c r="A2" s="19" t="s">
        <v>50</v>
      </c>
      <c r="B2" s="19"/>
      <c r="C2" s="19"/>
      <c r="D2" s="19"/>
      <c r="E2" s="19"/>
      <c r="F2" s="19"/>
      <c r="G2" s="19"/>
      <c r="H2" s="19"/>
    </row>
    <row r="3" spans="1:8" ht="15.75">
      <c r="A3" s="20" t="s">
        <v>67</v>
      </c>
      <c r="B3" s="20"/>
      <c r="C3" s="20"/>
      <c r="D3" s="20"/>
      <c r="E3" s="20"/>
      <c r="F3" s="20"/>
      <c r="G3" s="20"/>
      <c r="H3" s="20"/>
    </row>
    <row r="4" spans="1:8" ht="15.75">
      <c r="A4" s="20" t="s">
        <v>104</v>
      </c>
      <c r="B4" s="20"/>
      <c r="C4" s="20"/>
      <c r="D4" s="20"/>
      <c r="E4" s="20"/>
      <c r="F4" s="20"/>
      <c r="G4" s="20"/>
      <c r="H4" s="20"/>
    </row>
    <row r="5" spans="1:8" ht="15.75">
      <c r="A5" s="20" t="s">
        <v>6</v>
      </c>
      <c r="B5" s="20"/>
      <c r="C5" s="20"/>
      <c r="D5" s="20"/>
      <c r="E5" s="20"/>
      <c r="F5" s="20"/>
      <c r="G5" s="20"/>
      <c r="H5" s="20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8"/>
      <c r="B7" s="3"/>
      <c r="C7" s="3"/>
      <c r="D7" s="3"/>
      <c r="E7" s="3"/>
      <c r="F7" s="3"/>
      <c r="G7" s="3"/>
      <c r="H7" s="3"/>
    </row>
    <row r="8" spans="1:8" ht="15.75">
      <c r="A8" s="3"/>
      <c r="B8" s="60" t="s">
        <v>23</v>
      </c>
      <c r="C8" s="60"/>
      <c r="D8" s="60"/>
      <c r="E8" s="21"/>
      <c r="F8" s="60" t="s">
        <v>27</v>
      </c>
      <c r="G8" s="60"/>
      <c r="H8" s="60"/>
    </row>
    <row r="9" spans="1:8" ht="15.75">
      <c r="A9" s="3"/>
      <c r="B9" s="1"/>
      <c r="C9" s="1"/>
      <c r="D9" s="1"/>
      <c r="E9" s="22"/>
      <c r="F9" s="1"/>
      <c r="G9" s="1"/>
      <c r="H9" s="2"/>
    </row>
    <row r="10" spans="1:8" ht="15.75">
      <c r="A10" s="3"/>
      <c r="B10" s="1">
        <v>2005</v>
      </c>
      <c r="C10" s="1"/>
      <c r="D10" s="1">
        <v>2004</v>
      </c>
      <c r="E10" s="22"/>
      <c r="F10" s="1">
        <f>B10</f>
        <v>2005</v>
      </c>
      <c r="G10" s="1"/>
      <c r="H10" s="1">
        <f>D10</f>
        <v>2004</v>
      </c>
    </row>
    <row r="11" spans="1:8" ht="15.75">
      <c r="A11" s="3"/>
      <c r="B11" s="10" t="s">
        <v>52</v>
      </c>
      <c r="C11" s="10"/>
      <c r="D11" s="10" t="s">
        <v>52</v>
      </c>
      <c r="E11" s="22"/>
      <c r="F11" s="10" t="s">
        <v>54</v>
      </c>
      <c r="G11" s="10"/>
      <c r="H11" s="10" t="s">
        <v>54</v>
      </c>
    </row>
    <row r="12" spans="1:8" ht="15.75">
      <c r="A12" s="3"/>
      <c r="B12" s="10" t="s">
        <v>53</v>
      </c>
      <c r="C12" s="10"/>
      <c r="D12" s="10" t="s">
        <v>53</v>
      </c>
      <c r="E12" s="22"/>
      <c r="F12" s="10" t="s">
        <v>55</v>
      </c>
      <c r="G12" s="10"/>
      <c r="H12" s="10" t="s">
        <v>55</v>
      </c>
    </row>
    <row r="13" spans="1:8" ht="16.5" thickBot="1">
      <c r="A13" s="3"/>
      <c r="B13" s="23">
        <v>38533</v>
      </c>
      <c r="C13" s="1"/>
      <c r="D13" s="23">
        <v>38168</v>
      </c>
      <c r="E13" s="22"/>
      <c r="F13" s="23">
        <f>B13</f>
        <v>38533</v>
      </c>
      <c r="G13" s="1"/>
      <c r="H13" s="23">
        <f>D13</f>
        <v>38168</v>
      </c>
    </row>
    <row r="14" spans="1:8" ht="15.75">
      <c r="A14" s="3"/>
      <c r="B14" s="10" t="s">
        <v>0</v>
      </c>
      <c r="C14" s="10"/>
      <c r="D14" s="10" t="s">
        <v>0</v>
      </c>
      <c r="E14" s="10"/>
      <c r="F14" s="10" t="s">
        <v>0</v>
      </c>
      <c r="G14" s="10"/>
      <c r="H14" s="10" t="s">
        <v>0</v>
      </c>
    </row>
    <row r="15" spans="1:8" ht="15.75">
      <c r="A15" s="3"/>
      <c r="B15" s="33"/>
      <c r="C15" s="3"/>
      <c r="D15" s="33"/>
      <c r="E15" s="3"/>
      <c r="F15" s="33"/>
      <c r="G15" s="33"/>
      <c r="H15" s="33"/>
    </row>
    <row r="16" spans="1:10" ht="15.75">
      <c r="A16" s="8" t="s">
        <v>8</v>
      </c>
      <c r="B16" s="34">
        <v>12010</v>
      </c>
      <c r="C16" s="35"/>
      <c r="D16" s="34">
        <v>8763</v>
      </c>
      <c r="E16" s="34"/>
      <c r="F16" s="34">
        <f>B16+30330</f>
        <v>42340</v>
      </c>
      <c r="G16" s="35"/>
      <c r="H16" s="34">
        <f>23107+D16</f>
        <v>31870</v>
      </c>
      <c r="J16" s="44"/>
    </row>
    <row r="17" spans="1:10" ht="15.75">
      <c r="A17" s="3"/>
      <c r="B17" s="29"/>
      <c r="C17" s="33"/>
      <c r="D17" s="34"/>
      <c r="E17" s="34"/>
      <c r="F17" s="34"/>
      <c r="G17" s="33"/>
      <c r="H17" s="34"/>
      <c r="J17" s="44"/>
    </row>
    <row r="18" spans="1:10" ht="15.75">
      <c r="A18" s="8" t="s">
        <v>13</v>
      </c>
      <c r="B18" s="34">
        <v>-6807</v>
      </c>
      <c r="C18" s="35"/>
      <c r="D18" s="34">
        <v>-4831</v>
      </c>
      <c r="E18" s="34"/>
      <c r="F18" s="34">
        <f>-25630</f>
        <v>-25630</v>
      </c>
      <c r="G18" s="35"/>
      <c r="H18" s="34">
        <f>-12701+D18</f>
        <v>-17532</v>
      </c>
      <c r="J18" s="44"/>
    </row>
    <row r="19" spans="1:10" ht="15.75">
      <c r="A19" s="3" t="s">
        <v>1</v>
      </c>
      <c r="B19" s="34" t="s">
        <v>1</v>
      </c>
      <c r="C19" s="35"/>
      <c r="D19" s="37" t="s">
        <v>1</v>
      </c>
      <c r="E19" s="34" t="s">
        <v>1</v>
      </c>
      <c r="F19" s="34" t="s">
        <v>1</v>
      </c>
      <c r="G19" s="35" t="s">
        <v>1</v>
      </c>
      <c r="H19" s="37" t="s">
        <v>1</v>
      </c>
      <c r="J19" s="44"/>
    </row>
    <row r="20" spans="1:10" ht="15.75">
      <c r="A20" s="8" t="s">
        <v>35</v>
      </c>
      <c r="B20" s="38" t="s">
        <v>77</v>
      </c>
      <c r="C20" s="38"/>
      <c r="D20" s="38" t="s">
        <v>77</v>
      </c>
      <c r="E20" s="38"/>
      <c r="F20" s="38" t="s">
        <v>77</v>
      </c>
      <c r="G20" s="38"/>
      <c r="H20" s="38" t="s">
        <v>77</v>
      </c>
      <c r="J20" s="44"/>
    </row>
    <row r="21" spans="1:10" ht="15.75">
      <c r="A21" s="3"/>
      <c r="B21" s="39"/>
      <c r="C21" s="33"/>
      <c r="D21" s="40"/>
      <c r="E21" s="34"/>
      <c r="F21" s="39"/>
      <c r="G21" s="33"/>
      <c r="H21" s="40"/>
      <c r="J21" s="44"/>
    </row>
    <row r="22" spans="1:10" ht="15.75">
      <c r="A22" s="8" t="s">
        <v>19</v>
      </c>
      <c r="B22" s="29">
        <f>SUM(B16:B21)</f>
        <v>5203</v>
      </c>
      <c r="C22" s="33"/>
      <c r="D22" s="29">
        <f>SUM(D16:D21)</f>
        <v>3932</v>
      </c>
      <c r="E22" s="29"/>
      <c r="F22" s="29">
        <f>SUM(F16:F21)</f>
        <v>16710</v>
      </c>
      <c r="G22" s="33"/>
      <c r="H22" s="29">
        <f>SUM(H16:H21)</f>
        <v>14338</v>
      </c>
      <c r="J22" s="44"/>
    </row>
    <row r="23" spans="1:10" ht="15.75">
      <c r="A23" s="3"/>
      <c r="B23" s="34"/>
      <c r="C23" s="35"/>
      <c r="D23" s="37"/>
      <c r="E23" s="34"/>
      <c r="F23" s="34"/>
      <c r="G23" s="35"/>
      <c r="H23" s="37"/>
      <c r="J23" s="44"/>
    </row>
    <row r="24" spans="1:10" ht="15.75">
      <c r="A24" s="8" t="s">
        <v>65</v>
      </c>
      <c r="B24" s="34">
        <v>6</v>
      </c>
      <c r="C24" s="35"/>
      <c r="D24" s="37">
        <v>28</v>
      </c>
      <c r="E24" s="34"/>
      <c r="F24" s="34">
        <v>106</v>
      </c>
      <c r="G24" s="35"/>
      <c r="H24" s="34">
        <f>81+D24</f>
        <v>109</v>
      </c>
      <c r="J24" s="44"/>
    </row>
    <row r="25" spans="1:10" ht="15.75">
      <c r="A25" s="3"/>
      <c r="B25" s="39"/>
      <c r="C25" s="33"/>
      <c r="D25" s="40"/>
      <c r="E25" s="29"/>
      <c r="F25" s="39"/>
      <c r="G25" s="33"/>
      <c r="H25" s="40"/>
      <c r="J25" s="44"/>
    </row>
    <row r="26" spans="1:10" ht="15.75">
      <c r="A26" s="8" t="s">
        <v>26</v>
      </c>
      <c r="B26" s="29">
        <f>SUM(B22:B25)</f>
        <v>5209</v>
      </c>
      <c r="C26" s="33"/>
      <c r="D26" s="41">
        <f>SUM(D22:D24)</f>
        <v>3960</v>
      </c>
      <c r="E26" s="29">
        <f>SUM(E22:E25)</f>
        <v>0</v>
      </c>
      <c r="F26" s="29">
        <f>SUM(F22:F25)</f>
        <v>16816</v>
      </c>
      <c r="G26" s="33"/>
      <c r="H26" s="41">
        <f>SUM(H22:H24)</f>
        <v>14447</v>
      </c>
      <c r="J26" s="44"/>
    </row>
    <row r="27" spans="1:10" ht="15.75">
      <c r="A27" s="3"/>
      <c r="B27" s="29"/>
      <c r="C27" s="33"/>
      <c r="D27" s="41"/>
      <c r="E27" s="29"/>
      <c r="F27" s="29"/>
      <c r="G27" s="33"/>
      <c r="H27" s="41"/>
      <c r="J27" s="44"/>
    </row>
    <row r="28" spans="1:10" ht="15.75">
      <c r="A28" s="8" t="s">
        <v>2</v>
      </c>
      <c r="B28" s="36">
        <v>0</v>
      </c>
      <c r="C28" s="33"/>
      <c r="D28" s="41">
        <v>-8</v>
      </c>
      <c r="E28" s="29"/>
      <c r="F28" s="34">
        <v>-332</v>
      </c>
      <c r="G28" s="33"/>
      <c r="H28" s="34">
        <f>-22+D28</f>
        <v>-30</v>
      </c>
      <c r="J28" s="44"/>
    </row>
    <row r="29" spans="1:10" ht="15.75">
      <c r="A29" s="3"/>
      <c r="B29" s="39"/>
      <c r="C29" s="33"/>
      <c r="D29" s="40"/>
      <c r="E29" s="29"/>
      <c r="F29" s="39"/>
      <c r="G29" s="33"/>
      <c r="H29" s="40"/>
      <c r="J29" s="44"/>
    </row>
    <row r="30" spans="1:10" ht="15.75">
      <c r="A30" s="8" t="s">
        <v>25</v>
      </c>
      <c r="B30" s="29">
        <f>SUM(B26:B28)</f>
        <v>5209</v>
      </c>
      <c r="C30" s="33"/>
      <c r="D30" s="41">
        <f>SUM(D26:D28)</f>
        <v>3952</v>
      </c>
      <c r="E30" s="29"/>
      <c r="F30" s="29">
        <f>SUM(F26:F29)</f>
        <v>16484</v>
      </c>
      <c r="G30" s="33"/>
      <c r="H30" s="41">
        <f>SUM(H26:H28)</f>
        <v>14417</v>
      </c>
      <c r="J30" s="44"/>
    </row>
    <row r="31" spans="1:10" ht="15.75">
      <c r="A31" s="3"/>
      <c r="B31" s="29"/>
      <c r="C31" s="33"/>
      <c r="D31" s="41"/>
      <c r="E31" s="29"/>
      <c r="F31" s="29"/>
      <c r="G31" s="33"/>
      <c r="H31" s="41"/>
      <c r="J31" s="44"/>
    </row>
    <row r="32" spans="1:10" ht="15.75">
      <c r="A32" s="8" t="s">
        <v>20</v>
      </c>
      <c r="B32" s="34">
        <v>-212</v>
      </c>
      <c r="C32" s="33"/>
      <c r="D32" s="41">
        <v>57</v>
      </c>
      <c r="E32" s="29"/>
      <c r="F32" s="34">
        <f>B32+310</f>
        <v>98</v>
      </c>
      <c r="G32" s="33"/>
      <c r="H32" s="41">
        <f>37+D32</f>
        <v>94</v>
      </c>
      <c r="J32" s="44"/>
    </row>
    <row r="33" spans="1:10" ht="15.75">
      <c r="A33" s="3"/>
      <c r="B33" s="34"/>
      <c r="C33" s="33"/>
      <c r="D33" s="37"/>
      <c r="E33" s="29"/>
      <c r="F33" s="34"/>
      <c r="G33" s="33"/>
      <c r="H33" s="37"/>
      <c r="J33" s="44"/>
    </row>
    <row r="34" spans="1:10" ht="16.5" thickBot="1">
      <c r="A34" s="8" t="s">
        <v>24</v>
      </c>
      <c r="B34" s="42">
        <f>SUM(B30:B32)</f>
        <v>4997</v>
      </c>
      <c r="C34" s="33"/>
      <c r="D34" s="43">
        <f>SUM(D30:D32)</f>
        <v>4009</v>
      </c>
      <c r="E34" s="29"/>
      <c r="F34" s="42">
        <f>SUM(F30:F32)</f>
        <v>16582</v>
      </c>
      <c r="G34" s="33"/>
      <c r="H34" s="43">
        <f>SUM(H30:H32)</f>
        <v>14511</v>
      </c>
      <c r="J34" s="44"/>
    </row>
    <row r="35" spans="1:10" ht="16.5" thickTop="1">
      <c r="A35" s="3"/>
      <c r="B35" s="29"/>
      <c r="C35" s="33"/>
      <c r="D35" s="41"/>
      <c r="E35" s="49"/>
      <c r="F35" s="49"/>
      <c r="G35" s="33"/>
      <c r="H35" s="41"/>
      <c r="J35" s="48"/>
    </row>
    <row r="36" spans="1:10" ht="15.75">
      <c r="A36" s="3"/>
      <c r="B36" s="29"/>
      <c r="C36" s="33"/>
      <c r="D36" s="41"/>
      <c r="E36" s="29"/>
      <c r="F36" s="29"/>
      <c r="G36" s="33"/>
      <c r="H36" s="41"/>
      <c r="J36" s="45"/>
    </row>
    <row r="37" spans="1:10" ht="15.75">
      <c r="A37" s="8" t="s">
        <v>76</v>
      </c>
      <c r="B37" s="29"/>
      <c r="C37" s="33"/>
      <c r="D37" s="41"/>
      <c r="E37" s="54"/>
      <c r="F37" s="54"/>
      <c r="G37" s="33"/>
      <c r="H37" s="41"/>
      <c r="J37" s="46"/>
    </row>
    <row r="38" spans="1:10" ht="15.75">
      <c r="A38" s="3" t="s">
        <v>7</v>
      </c>
      <c r="B38" s="54">
        <v>3.07</v>
      </c>
      <c r="C38" s="33"/>
      <c r="D38" s="30">
        <v>2.54</v>
      </c>
      <c r="E38" s="54"/>
      <c r="F38" s="54">
        <v>10.23</v>
      </c>
      <c r="G38" s="33"/>
      <c r="H38" s="32">
        <v>9.75</v>
      </c>
      <c r="J38" s="46"/>
    </row>
    <row r="39" spans="1:10" ht="15.75">
      <c r="A39" s="3" t="s">
        <v>66</v>
      </c>
      <c r="B39" s="54">
        <v>3.01</v>
      </c>
      <c r="C39" s="33"/>
      <c r="D39" s="31">
        <v>2.46</v>
      </c>
      <c r="E39" s="54"/>
      <c r="F39" s="55">
        <v>10.02</v>
      </c>
      <c r="G39" s="33"/>
      <c r="H39" s="31">
        <v>9.42</v>
      </c>
      <c r="J39" s="47"/>
    </row>
    <row r="40" spans="1:8" ht="15.75">
      <c r="A40" s="3"/>
      <c r="B40" s="17"/>
      <c r="C40" s="3"/>
      <c r="D40" s="7"/>
      <c r="E40" s="7"/>
      <c r="F40" s="7"/>
      <c r="G40" s="3"/>
      <c r="H40" s="7"/>
    </row>
    <row r="41" spans="1:8" ht="15.75">
      <c r="A41" s="3"/>
      <c r="B41" s="7"/>
      <c r="C41" s="3"/>
      <c r="D41" s="7"/>
      <c r="E41" s="7"/>
      <c r="F41" s="7"/>
      <c r="G41" s="3"/>
      <c r="H41" s="7"/>
    </row>
    <row r="42" spans="1:6" s="3" customFormat="1" ht="15.75">
      <c r="A42" s="8" t="s">
        <v>97</v>
      </c>
      <c r="B42" s="8"/>
      <c r="C42" s="8"/>
      <c r="D42" s="8"/>
      <c r="E42" s="8"/>
      <c r="F42" s="8"/>
    </row>
    <row r="43" spans="1:6" s="3" customFormat="1" ht="15.75">
      <c r="A43" s="8" t="s">
        <v>83</v>
      </c>
      <c r="B43" s="8"/>
      <c r="C43" s="8"/>
      <c r="D43" s="8"/>
      <c r="E43" s="8"/>
      <c r="F43" s="8"/>
    </row>
    <row r="44" spans="2:8" ht="12.75">
      <c r="B44" s="24"/>
      <c r="D44" s="24"/>
      <c r="E44" s="24"/>
      <c r="F44" s="24"/>
      <c r="H44" s="24"/>
    </row>
    <row r="45" spans="2:8" ht="12.75">
      <c r="B45" s="24"/>
      <c r="D45" s="24"/>
      <c r="E45" s="24"/>
      <c r="F45" s="24"/>
      <c r="H45" s="24"/>
    </row>
    <row r="46" spans="2:8" ht="12.75">
      <c r="B46" s="24"/>
      <c r="D46" s="24"/>
      <c r="E46" s="24"/>
      <c r="F46" s="24"/>
      <c r="H46" s="24"/>
    </row>
    <row r="47" spans="2:8" ht="12.75">
      <c r="B47" s="24"/>
      <c r="D47" s="24"/>
      <c r="E47" s="24"/>
      <c r="F47" s="24"/>
      <c r="H47" s="24"/>
    </row>
    <row r="48" spans="2:8" ht="12.75">
      <c r="B48" s="24"/>
      <c r="D48" s="24"/>
      <c r="E48" s="24"/>
      <c r="F48" s="24"/>
      <c r="H48" s="24"/>
    </row>
    <row r="49" spans="2:8" ht="12.75">
      <c r="B49" s="24"/>
      <c r="D49" s="24"/>
      <c r="E49" s="24"/>
      <c r="F49" s="24"/>
      <c r="H49" s="24"/>
    </row>
    <row r="50" spans="2:8" ht="12.75">
      <c r="B50" s="24"/>
      <c r="D50" s="24"/>
      <c r="E50" s="24"/>
      <c r="F50" s="24"/>
      <c r="H50" s="24"/>
    </row>
    <row r="51" spans="2:6" ht="12.75">
      <c r="B51" s="24"/>
      <c r="D51" s="24"/>
      <c r="E51" s="24"/>
      <c r="F51" s="24"/>
    </row>
    <row r="52" spans="4:6" ht="12.75">
      <c r="D52" s="24"/>
      <c r="E52" s="24"/>
      <c r="F52" s="24"/>
    </row>
    <row r="53" spans="4:6" ht="12.75">
      <c r="D53" s="24"/>
      <c r="E53" s="24"/>
      <c r="F53" s="24"/>
    </row>
    <row r="54" spans="4:6" ht="12.75">
      <c r="D54" s="24"/>
      <c r="E54" s="24"/>
      <c r="F54" s="24"/>
    </row>
    <row r="55" spans="4:6" ht="12.75">
      <c r="D55" s="24"/>
      <c r="E55" s="24"/>
      <c r="F55" s="24"/>
    </row>
    <row r="56" spans="4:6" ht="12.75">
      <c r="D56" s="24"/>
      <c r="E56" s="24"/>
      <c r="F56" s="24"/>
    </row>
    <row r="57" spans="4:6" ht="12.75">
      <c r="D57" s="24"/>
      <c r="E57" s="24"/>
      <c r="F57" s="24"/>
    </row>
    <row r="58" spans="4:6" ht="12.75">
      <c r="D58" s="24"/>
      <c r="E58" s="24"/>
      <c r="F58" s="24"/>
    </row>
    <row r="59" spans="4:6" ht="12.75">
      <c r="D59" s="24"/>
      <c r="E59" s="24"/>
      <c r="F59" s="24"/>
    </row>
    <row r="60" spans="4:6" ht="12.75">
      <c r="D60" s="24"/>
      <c r="E60" s="24"/>
      <c r="F60" s="24"/>
    </row>
    <row r="61" spans="4:6" ht="12.75">
      <c r="D61" s="24"/>
      <c r="E61" s="24"/>
      <c r="F61" s="24"/>
    </row>
    <row r="62" spans="4:6" ht="12.75">
      <c r="D62" s="24"/>
      <c r="E62" s="24"/>
      <c r="F62" s="24"/>
    </row>
    <row r="63" spans="4:6" ht="12.75">
      <c r="D63" s="24"/>
      <c r="E63" s="24"/>
      <c r="F63" s="24"/>
    </row>
    <row r="64" spans="4:6" ht="12.75">
      <c r="D64" s="24"/>
      <c r="E64" s="24"/>
      <c r="F64" s="24"/>
    </row>
    <row r="65" spans="4:6" ht="12.75">
      <c r="D65" s="24"/>
      <c r="E65" s="24"/>
      <c r="F65" s="24"/>
    </row>
  </sheetData>
  <mergeCells count="3">
    <mergeCell ref="B8:D8"/>
    <mergeCell ref="F8:H8"/>
    <mergeCell ref="A1:H1"/>
  </mergeCells>
  <printOptions/>
  <pageMargins left="0.55" right="0.57" top="0.67" bottom="1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416"/>
  <sheetViews>
    <sheetView showGridLines="0" zoomScale="75" zoomScaleNormal="75" workbookViewId="0" topLeftCell="A38">
      <selection activeCell="C44" sqref="C44"/>
    </sheetView>
  </sheetViews>
  <sheetFormatPr defaultColWidth="9.140625" defaultRowHeight="12.75"/>
  <cols>
    <col min="1" max="1" width="4.140625" style="3" customWidth="1"/>
    <col min="2" max="2" width="58.8515625" style="3" customWidth="1"/>
    <col min="3" max="3" width="16.140625" style="3" customWidth="1"/>
    <col min="4" max="4" width="5.57421875" style="3" customWidth="1"/>
    <col min="5" max="5" width="16.00390625" style="3" customWidth="1"/>
    <col min="6" max="6" width="1.7109375" style="3" customWidth="1"/>
    <col min="7" max="16384" width="9.140625" style="3" customWidth="1"/>
  </cols>
  <sheetData>
    <row r="1" spans="1:5" ht="15.75">
      <c r="A1" s="8" t="s">
        <v>33</v>
      </c>
      <c r="B1" s="8"/>
      <c r="C1" s="8"/>
      <c r="D1" s="8"/>
      <c r="E1" s="8"/>
    </row>
    <row r="2" spans="1:5" ht="15.75">
      <c r="A2" s="8" t="s">
        <v>68</v>
      </c>
      <c r="B2" s="8"/>
      <c r="C2" s="8"/>
      <c r="D2" s="8"/>
      <c r="E2" s="8"/>
    </row>
    <row r="3" spans="1:5" ht="15.75">
      <c r="A3" s="8" t="s">
        <v>106</v>
      </c>
      <c r="B3" s="8"/>
      <c r="C3" s="8"/>
      <c r="D3" s="8"/>
      <c r="E3" s="8"/>
    </row>
    <row r="4" spans="1:5" ht="16.5" thickBot="1">
      <c r="A4" s="8"/>
      <c r="B4" s="8"/>
      <c r="C4" s="9" t="s">
        <v>41</v>
      </c>
      <c r="D4" s="8"/>
      <c r="E4" s="9" t="s">
        <v>28</v>
      </c>
    </row>
    <row r="5" spans="1:5" ht="15.75">
      <c r="A5" s="8"/>
      <c r="B5" s="8"/>
      <c r="C5" s="10" t="s">
        <v>105</v>
      </c>
      <c r="D5" s="8"/>
      <c r="E5" s="10" t="s">
        <v>105</v>
      </c>
    </row>
    <row r="6" spans="1:5" ht="15.75">
      <c r="A6" s="8"/>
      <c r="B6" s="8"/>
      <c r="C6" s="11">
        <v>38533</v>
      </c>
      <c r="D6" s="8"/>
      <c r="E6" s="11">
        <v>38168</v>
      </c>
    </row>
    <row r="7" spans="1:5" ht="15.75">
      <c r="A7" s="8"/>
      <c r="B7" s="8"/>
      <c r="C7" s="10" t="s">
        <v>0</v>
      </c>
      <c r="D7" s="10"/>
      <c r="E7" s="10" t="s">
        <v>0</v>
      </c>
    </row>
    <row r="9" ht="15.75">
      <c r="B9" s="8" t="s">
        <v>58</v>
      </c>
    </row>
    <row r="10" spans="1:7" ht="15.75">
      <c r="A10" s="8"/>
      <c r="B10" s="8" t="s">
        <v>56</v>
      </c>
      <c r="C10" s="29">
        <v>7581</v>
      </c>
      <c r="D10" s="29"/>
      <c r="E10" s="29">
        <v>7696</v>
      </c>
      <c r="G10" s="5"/>
    </row>
    <row r="11" spans="1:7" ht="15.75">
      <c r="A11" s="8"/>
      <c r="B11" s="8" t="s">
        <v>57</v>
      </c>
      <c r="C11" s="29">
        <v>1265</v>
      </c>
      <c r="D11" s="29"/>
      <c r="E11" s="29">
        <v>987</v>
      </c>
      <c r="G11" s="5"/>
    </row>
    <row r="12" spans="1:7" ht="15.75">
      <c r="A12" s="8"/>
      <c r="B12" s="8" t="s">
        <v>80</v>
      </c>
      <c r="C12" s="29">
        <v>10073</v>
      </c>
      <c r="D12" s="29"/>
      <c r="E12" s="29">
        <v>16092</v>
      </c>
      <c r="G12" s="5"/>
    </row>
    <row r="13" spans="1:7" ht="15.75">
      <c r="A13" s="8"/>
      <c r="B13" s="8"/>
      <c r="C13" s="50">
        <f>SUM(C10:C12)</f>
        <v>18919</v>
      </c>
      <c r="D13" s="29"/>
      <c r="E13" s="50">
        <f>SUM(E10:E12)</f>
        <v>24775</v>
      </c>
      <c r="G13" s="5"/>
    </row>
    <row r="14" spans="1:5" ht="15.75">
      <c r="A14" s="8"/>
      <c r="B14" s="8"/>
      <c r="C14" s="29"/>
      <c r="D14" s="29"/>
      <c r="E14" s="29"/>
    </row>
    <row r="15" spans="2:9" ht="15.75">
      <c r="B15" s="8" t="s">
        <v>3</v>
      </c>
      <c r="C15" s="29"/>
      <c r="D15" s="29"/>
      <c r="E15" s="29"/>
      <c r="H15" s="5"/>
      <c r="I15" s="5"/>
    </row>
    <row r="16" spans="2:7" ht="15.75">
      <c r="B16" s="8" t="s">
        <v>36</v>
      </c>
      <c r="C16" s="29">
        <v>19628</v>
      </c>
      <c r="D16" s="29"/>
      <c r="E16" s="29">
        <v>18341</v>
      </c>
      <c r="G16" s="5"/>
    </row>
    <row r="17" spans="2:7" ht="15.75">
      <c r="B17" s="8" t="s">
        <v>37</v>
      </c>
      <c r="C17" s="29">
        <v>1237</v>
      </c>
      <c r="D17" s="29"/>
      <c r="E17" s="29">
        <v>655</v>
      </c>
      <c r="G17" s="5"/>
    </row>
    <row r="18" spans="2:8" ht="15.75">
      <c r="B18" s="8" t="s">
        <v>42</v>
      </c>
      <c r="C18" s="29">
        <v>12194</v>
      </c>
      <c r="D18" s="29"/>
      <c r="E18" s="29">
        <v>10685</v>
      </c>
      <c r="G18" s="5"/>
      <c r="H18" s="5"/>
    </row>
    <row r="19" spans="2:7" ht="15.75">
      <c r="B19" s="8"/>
      <c r="C19" s="50">
        <f>SUM(C16:C18)</f>
        <v>33059</v>
      </c>
      <c r="D19" s="29"/>
      <c r="E19" s="50">
        <f>SUM(E16:E18)</f>
        <v>29681</v>
      </c>
      <c r="G19" s="5"/>
    </row>
    <row r="20" spans="1:5" ht="15.75">
      <c r="A20" s="8"/>
      <c r="B20" s="8"/>
      <c r="C20" s="34"/>
      <c r="D20" s="29"/>
      <c r="E20" s="34"/>
    </row>
    <row r="21" spans="2:9" ht="15.75">
      <c r="B21" s="8" t="s">
        <v>4</v>
      </c>
      <c r="C21" s="29"/>
      <c r="D21" s="29"/>
      <c r="E21" s="29"/>
      <c r="H21" s="5"/>
      <c r="I21" s="5"/>
    </row>
    <row r="22" spans="2:7" ht="15.75">
      <c r="B22" s="8" t="s">
        <v>43</v>
      </c>
      <c r="C22" s="29">
        <v>2494</v>
      </c>
      <c r="D22" s="29"/>
      <c r="E22" s="29">
        <v>2435</v>
      </c>
      <c r="G22" s="5"/>
    </row>
    <row r="23" spans="2:7" ht="15.75">
      <c r="B23" s="8" t="s">
        <v>44</v>
      </c>
      <c r="C23" s="29">
        <v>2713</v>
      </c>
      <c r="D23" s="29"/>
      <c r="E23" s="29">
        <v>2725</v>
      </c>
      <c r="G23" s="5"/>
    </row>
    <row r="24" spans="2:7" ht="15.75">
      <c r="B24" s="8" t="s">
        <v>121</v>
      </c>
      <c r="C24" s="29">
        <v>22</v>
      </c>
      <c r="D24" s="29"/>
      <c r="E24" s="29">
        <v>0</v>
      </c>
      <c r="G24" s="5"/>
    </row>
    <row r="25" spans="2:7" ht="15.75">
      <c r="B25" s="8" t="s">
        <v>40</v>
      </c>
      <c r="C25" s="29">
        <v>604</v>
      </c>
      <c r="D25" s="29"/>
      <c r="E25" s="29">
        <v>4</v>
      </c>
      <c r="G25" s="5"/>
    </row>
    <row r="26" spans="2:7" ht="15.75">
      <c r="B26" s="8"/>
      <c r="C26" s="50">
        <f>SUM(C22:C25)</f>
        <v>5833</v>
      </c>
      <c r="D26" s="29"/>
      <c r="E26" s="50">
        <f>SUM(E22:E25)</f>
        <v>5164</v>
      </c>
      <c r="G26" s="5"/>
    </row>
    <row r="27" spans="1:5" ht="15.75">
      <c r="A27" s="8"/>
      <c r="B27" s="8"/>
      <c r="C27" s="29"/>
      <c r="D27" s="29"/>
      <c r="E27" s="29"/>
    </row>
    <row r="28" spans="2:7" ht="15.75">
      <c r="B28" s="8" t="s">
        <v>32</v>
      </c>
      <c r="C28" s="29">
        <f>C19-C26</f>
        <v>27226</v>
      </c>
      <c r="D28" s="29"/>
      <c r="E28" s="29">
        <f>E19-E26</f>
        <v>24517</v>
      </c>
      <c r="G28" s="5"/>
    </row>
    <row r="29" spans="2:5" ht="15.75">
      <c r="B29" s="8"/>
      <c r="C29" s="29"/>
      <c r="D29" s="29"/>
      <c r="E29" s="29"/>
    </row>
    <row r="30" spans="2:7" ht="16.5" thickBot="1">
      <c r="B30" s="8"/>
      <c r="C30" s="42">
        <f>+C13+C28</f>
        <v>46145</v>
      </c>
      <c r="D30" s="29"/>
      <c r="E30" s="42">
        <f>+E13+E28</f>
        <v>49292</v>
      </c>
      <c r="G30" s="5"/>
    </row>
    <row r="31" spans="1:5" ht="16.5" thickTop="1">
      <c r="A31" s="8"/>
      <c r="B31" s="8"/>
      <c r="C31" s="34"/>
      <c r="D31" s="29"/>
      <c r="E31" s="34"/>
    </row>
    <row r="32" spans="1:5" ht="15.75">
      <c r="A32" s="8"/>
      <c r="B32" s="8" t="s">
        <v>47</v>
      </c>
      <c r="C32" s="29"/>
      <c r="D32" s="29"/>
      <c r="E32" s="29"/>
    </row>
    <row r="33" spans="1:7" ht="15.75">
      <c r="A33" s="8"/>
      <c r="B33" s="8" t="s">
        <v>45</v>
      </c>
      <c r="C33" s="29">
        <v>16278</v>
      </c>
      <c r="D33" s="29"/>
      <c r="E33" s="29">
        <v>16148</v>
      </c>
      <c r="G33" s="5"/>
    </row>
    <row r="34" spans="2:7" ht="15.75">
      <c r="B34" s="8" t="s">
        <v>46</v>
      </c>
      <c r="C34" s="29">
        <v>2212</v>
      </c>
      <c r="D34" s="29"/>
      <c r="E34" s="29">
        <v>18038</v>
      </c>
      <c r="G34" s="5"/>
    </row>
    <row r="35" spans="2:7" ht="15.75">
      <c r="B35" s="8" t="s">
        <v>51</v>
      </c>
      <c r="C35" s="29">
        <v>26485</v>
      </c>
      <c r="D35" s="34"/>
      <c r="E35" s="29">
        <v>14771</v>
      </c>
      <c r="G35" s="5"/>
    </row>
    <row r="36" spans="2:7" ht="15.75">
      <c r="B36" s="8" t="s">
        <v>75</v>
      </c>
      <c r="C36" s="39">
        <v>-87</v>
      </c>
      <c r="D36" s="29"/>
      <c r="E36" s="39">
        <v>-33</v>
      </c>
      <c r="G36" s="5"/>
    </row>
    <row r="37" spans="2:7" ht="15.75">
      <c r="B37" s="8"/>
      <c r="C37" s="29">
        <f>SUM(C33:C36)</f>
        <v>44888</v>
      </c>
      <c r="D37" s="29"/>
      <c r="E37" s="29">
        <f>SUM(E33:E36)</f>
        <v>48924</v>
      </c>
      <c r="G37" s="5"/>
    </row>
    <row r="38" spans="2:7" ht="15.75">
      <c r="B38" s="8" t="s">
        <v>74</v>
      </c>
      <c r="C38" s="39">
        <v>1222</v>
      </c>
      <c r="D38" s="29"/>
      <c r="E38" s="39">
        <v>368</v>
      </c>
      <c r="G38" s="5"/>
    </row>
    <row r="39" spans="2:7" ht="15.75">
      <c r="B39" s="8"/>
      <c r="C39" s="29">
        <f>SUM(C37:C38)</f>
        <v>46110</v>
      </c>
      <c r="D39" s="29"/>
      <c r="E39" s="29">
        <f>SUM(E37:E38)</f>
        <v>49292</v>
      </c>
      <c r="G39" s="5"/>
    </row>
    <row r="40" spans="2:7" ht="15.75">
      <c r="B40" s="8" t="s">
        <v>122</v>
      </c>
      <c r="C40" s="29">
        <v>35</v>
      </c>
      <c r="D40" s="29"/>
      <c r="E40" s="29">
        <v>0</v>
      </c>
      <c r="G40" s="5"/>
    </row>
    <row r="41" spans="2:7" ht="16.5" thickBot="1">
      <c r="B41" s="8"/>
      <c r="C41" s="42">
        <f>SUM(C39:C40)</f>
        <v>46145</v>
      </c>
      <c r="D41" s="29"/>
      <c r="E41" s="42">
        <f>SUM(E39:E40)</f>
        <v>49292</v>
      </c>
      <c r="G41" s="5"/>
    </row>
    <row r="42" spans="1:5" ht="16.5" thickTop="1">
      <c r="A42" s="8"/>
      <c r="B42" s="8"/>
      <c r="C42" s="7"/>
      <c r="D42" s="7"/>
      <c r="E42" s="7"/>
    </row>
    <row r="43" spans="2:5" ht="15.75">
      <c r="B43" s="8" t="s">
        <v>5</v>
      </c>
      <c r="C43" s="16">
        <v>20.61</v>
      </c>
      <c r="D43" s="7"/>
      <c r="E43" s="16">
        <f>(+E41-E38-E11-E12)/(161478)*100</f>
        <v>19.720952699438932</v>
      </c>
    </row>
    <row r="44" spans="3:5" ht="15.75">
      <c r="C44" s="17"/>
      <c r="D44" s="7"/>
      <c r="E44" s="7"/>
    </row>
    <row r="45" spans="3:5" ht="15.75">
      <c r="C45" s="7"/>
      <c r="D45" s="7"/>
      <c r="E45" s="7"/>
    </row>
    <row r="46" ht="15.75">
      <c r="B46" s="8" t="s">
        <v>100</v>
      </c>
    </row>
    <row r="47" spans="2:5" ht="15.75">
      <c r="B47" s="8" t="s">
        <v>82</v>
      </c>
      <c r="C47" s="7"/>
      <c r="D47" s="7"/>
      <c r="E47" s="7"/>
    </row>
    <row r="48" spans="3:5" ht="15.75">
      <c r="C48" s="7"/>
      <c r="D48" s="7"/>
      <c r="E48" s="7"/>
    </row>
    <row r="49" spans="3:5" ht="15.75">
      <c r="C49" s="7"/>
      <c r="D49" s="7"/>
      <c r="E49" s="7"/>
    </row>
    <row r="50" spans="3:5" ht="15.75">
      <c r="C50" s="7"/>
      <c r="D50" s="7"/>
      <c r="E50" s="7"/>
    </row>
    <row r="51" spans="3:5" ht="15.75">
      <c r="C51" s="7"/>
      <c r="D51" s="7"/>
      <c r="E51" s="7"/>
    </row>
    <row r="52" spans="3:5" ht="15.75">
      <c r="C52" s="7"/>
      <c r="D52" s="7"/>
      <c r="E52" s="7"/>
    </row>
    <row r="53" spans="3:5" ht="15.75">
      <c r="C53" s="7"/>
      <c r="D53" s="7"/>
      <c r="E53" s="7"/>
    </row>
    <row r="54" spans="3:5" ht="15.75">
      <c r="C54" s="7"/>
      <c r="D54" s="7"/>
      <c r="E54" s="7"/>
    </row>
    <row r="55" spans="3:5" ht="15.75">
      <c r="C55" s="7"/>
      <c r="D55" s="7"/>
      <c r="E55" s="7"/>
    </row>
    <row r="56" spans="3:5" ht="15.75">
      <c r="C56" s="7"/>
      <c r="D56" s="7"/>
      <c r="E56" s="7"/>
    </row>
    <row r="57" spans="3:5" ht="15.75">
      <c r="C57" s="7"/>
      <c r="D57" s="7"/>
      <c r="E57" s="7"/>
    </row>
    <row r="58" spans="3:5" ht="15.75">
      <c r="C58" s="7"/>
      <c r="D58" s="7"/>
      <c r="E58" s="7"/>
    </row>
    <row r="59" spans="3:5" ht="15.75">
      <c r="C59" s="7"/>
      <c r="D59" s="7"/>
      <c r="E59" s="7"/>
    </row>
    <row r="60" spans="3:5" ht="15.75">
      <c r="C60" s="7"/>
      <c r="D60" s="7"/>
      <c r="E60" s="7"/>
    </row>
    <row r="61" spans="3:5" ht="15.75">
      <c r="C61" s="7"/>
      <c r="D61" s="7"/>
      <c r="E61" s="7"/>
    </row>
    <row r="62" spans="3:5" ht="15.75">
      <c r="C62" s="7"/>
      <c r="D62" s="7"/>
      <c r="E62" s="7"/>
    </row>
    <row r="63" spans="3:5" ht="15.75">
      <c r="C63" s="7"/>
      <c r="D63" s="7"/>
      <c r="E63" s="7"/>
    </row>
    <row r="64" spans="3:5" ht="15.75">
      <c r="C64" s="7"/>
      <c r="D64" s="7"/>
      <c r="E64" s="7"/>
    </row>
    <row r="65" spans="3:5" ht="15.75">
      <c r="C65" s="7"/>
      <c r="D65" s="7"/>
      <c r="E65" s="7"/>
    </row>
    <row r="66" spans="3:5" ht="15.75">
      <c r="C66" s="7"/>
      <c r="D66" s="7"/>
      <c r="E66" s="7"/>
    </row>
    <row r="67" spans="3:5" ht="15.75">
      <c r="C67" s="7"/>
      <c r="D67" s="7"/>
      <c r="E67" s="7"/>
    </row>
    <row r="68" spans="3:5" ht="15.75">
      <c r="C68" s="7"/>
      <c r="D68" s="7"/>
      <c r="E68" s="7"/>
    </row>
    <row r="69" spans="3:5" ht="15.75">
      <c r="C69" s="7"/>
      <c r="D69" s="7"/>
      <c r="E69" s="7"/>
    </row>
    <row r="70" spans="3:5" ht="15.75">
      <c r="C70" s="7"/>
      <c r="D70" s="7"/>
      <c r="E70" s="7"/>
    </row>
    <row r="71" spans="3:5" ht="15.75">
      <c r="C71" s="7"/>
      <c r="D71" s="7"/>
      <c r="E71" s="7"/>
    </row>
    <row r="72" spans="3:5" ht="15.75">
      <c r="C72" s="7"/>
      <c r="D72" s="7"/>
      <c r="E72" s="7"/>
    </row>
    <row r="73" spans="3:5" ht="15.75">
      <c r="C73" s="7"/>
      <c r="D73" s="7"/>
      <c r="E73" s="7"/>
    </row>
    <row r="74" spans="3:5" ht="15.75">
      <c r="C74" s="7"/>
      <c r="D74" s="7"/>
      <c r="E74" s="7"/>
    </row>
    <row r="75" spans="3:5" ht="15.75">
      <c r="C75" s="7"/>
      <c r="D75" s="7"/>
      <c r="E75" s="7"/>
    </row>
    <row r="76" spans="3:5" ht="15.75">
      <c r="C76" s="7"/>
      <c r="D76" s="7"/>
      <c r="E76" s="7"/>
    </row>
    <row r="77" spans="3:5" ht="15.75">
      <c r="C77" s="7"/>
      <c r="D77" s="7"/>
      <c r="E77" s="7"/>
    </row>
    <row r="78" spans="3:5" ht="15.75">
      <c r="C78" s="7"/>
      <c r="D78" s="7"/>
      <c r="E78" s="7"/>
    </row>
    <row r="79" spans="3:5" ht="15.75">
      <c r="C79" s="7"/>
      <c r="D79" s="7"/>
      <c r="E79" s="7"/>
    </row>
    <row r="80" spans="3:5" ht="15.75">
      <c r="C80" s="7"/>
      <c r="D80" s="7"/>
      <c r="E80" s="7"/>
    </row>
    <row r="81" spans="3:5" ht="15.75">
      <c r="C81" s="7"/>
      <c r="D81" s="7"/>
      <c r="E81" s="7"/>
    </row>
    <row r="82" spans="3:5" ht="15.75">
      <c r="C82" s="7"/>
      <c r="D82" s="7"/>
      <c r="E82" s="7"/>
    </row>
    <row r="83" spans="3:5" ht="15.75">
      <c r="C83" s="7"/>
      <c r="D83" s="7"/>
      <c r="E83" s="7"/>
    </row>
    <row r="84" spans="3:5" ht="15.75">
      <c r="C84" s="7"/>
      <c r="D84" s="7"/>
      <c r="E84" s="7"/>
    </row>
    <row r="85" spans="3:5" ht="15.75">
      <c r="C85" s="7"/>
      <c r="D85" s="7"/>
      <c r="E85" s="7"/>
    </row>
    <row r="86" spans="3:5" ht="15.75">
      <c r="C86" s="7"/>
      <c r="D86" s="7"/>
      <c r="E86" s="7"/>
    </row>
    <row r="87" spans="3:5" ht="15.75">
      <c r="C87" s="7"/>
      <c r="D87" s="7"/>
      <c r="E87" s="7"/>
    </row>
    <row r="88" spans="3:5" ht="15.75">
      <c r="C88" s="7"/>
      <c r="D88" s="7"/>
      <c r="E88" s="7"/>
    </row>
    <row r="89" spans="3:5" ht="15.75">
      <c r="C89" s="7"/>
      <c r="D89" s="7"/>
      <c r="E89" s="7"/>
    </row>
    <row r="90" spans="3:5" ht="15.75">
      <c r="C90" s="7"/>
      <c r="D90" s="7"/>
      <c r="E90" s="7"/>
    </row>
    <row r="91" spans="3:5" ht="15.75">
      <c r="C91" s="7"/>
      <c r="D91" s="7"/>
      <c r="E91" s="7"/>
    </row>
    <row r="92" spans="3:5" ht="15.75">
      <c r="C92" s="7"/>
      <c r="D92" s="7"/>
      <c r="E92" s="7"/>
    </row>
    <row r="93" spans="3:5" ht="15.75">
      <c r="C93" s="7"/>
      <c r="D93" s="7"/>
      <c r="E93" s="7"/>
    </row>
    <row r="94" spans="3:5" ht="15.75">
      <c r="C94" s="7"/>
      <c r="D94" s="7"/>
      <c r="E94" s="7"/>
    </row>
    <row r="95" spans="3:5" ht="15.75">
      <c r="C95" s="7"/>
      <c r="D95" s="7"/>
      <c r="E95" s="7"/>
    </row>
    <row r="96" spans="3:5" ht="15.75">
      <c r="C96" s="7"/>
      <c r="D96" s="7"/>
      <c r="E96" s="7"/>
    </row>
    <row r="97" spans="3:5" ht="15.75">
      <c r="C97" s="7"/>
      <c r="D97" s="7"/>
      <c r="E97" s="7"/>
    </row>
    <row r="98" spans="3:5" ht="15.75">
      <c r="C98" s="7"/>
      <c r="D98" s="7"/>
      <c r="E98" s="7"/>
    </row>
    <row r="99" spans="3:5" ht="15.75">
      <c r="C99" s="7"/>
      <c r="D99" s="7"/>
      <c r="E99" s="7"/>
    </row>
    <row r="100" spans="3:5" ht="15.75">
      <c r="C100" s="7"/>
      <c r="D100" s="7"/>
      <c r="E100" s="7"/>
    </row>
    <row r="101" spans="3:5" ht="15.75">
      <c r="C101" s="7"/>
      <c r="D101" s="7"/>
      <c r="E101" s="7"/>
    </row>
    <row r="102" spans="3:5" ht="15.75">
      <c r="C102" s="7"/>
      <c r="D102" s="7"/>
      <c r="E102" s="7"/>
    </row>
    <row r="103" spans="3:5" ht="15.75">
      <c r="C103" s="7"/>
      <c r="D103" s="7"/>
      <c r="E103" s="7"/>
    </row>
    <row r="104" spans="3:5" ht="15.75">
      <c r="C104" s="7"/>
      <c r="D104" s="7"/>
      <c r="E104" s="7"/>
    </row>
    <row r="105" spans="3:5" ht="15.75">
      <c r="C105" s="7"/>
      <c r="D105" s="7"/>
      <c r="E105" s="7"/>
    </row>
    <row r="106" spans="3:5" ht="15.75">
      <c r="C106" s="7"/>
      <c r="D106" s="7"/>
      <c r="E106" s="7"/>
    </row>
    <row r="107" spans="3:5" ht="15.75">
      <c r="C107" s="7"/>
      <c r="D107" s="7"/>
      <c r="E107" s="7"/>
    </row>
    <row r="108" spans="3:5" ht="15.75">
      <c r="C108" s="7"/>
      <c r="D108" s="7"/>
      <c r="E108" s="7"/>
    </row>
    <row r="109" spans="3:5" ht="15.75">
      <c r="C109" s="7"/>
      <c r="D109" s="7"/>
      <c r="E109" s="7"/>
    </row>
    <row r="110" spans="3:5" ht="15.75">
      <c r="C110" s="7"/>
      <c r="D110" s="7"/>
      <c r="E110" s="7"/>
    </row>
    <row r="111" spans="3:5" ht="15.75">
      <c r="C111" s="7"/>
      <c r="D111" s="7"/>
      <c r="E111" s="7"/>
    </row>
    <row r="112" spans="3:5" ht="15.75">
      <c r="C112" s="7"/>
      <c r="D112" s="7"/>
      <c r="E112" s="7"/>
    </row>
    <row r="113" spans="3:5" ht="15.75">
      <c r="C113" s="7"/>
      <c r="D113" s="7"/>
      <c r="E113" s="7"/>
    </row>
    <row r="114" spans="3:5" ht="15.75">
      <c r="C114" s="7"/>
      <c r="D114" s="7"/>
      <c r="E114" s="7"/>
    </row>
    <row r="115" spans="3:5" ht="15.75">
      <c r="C115" s="7"/>
      <c r="D115" s="7"/>
      <c r="E115" s="7"/>
    </row>
    <row r="116" spans="3:5" ht="15.75">
      <c r="C116" s="7"/>
      <c r="D116" s="7"/>
      <c r="E116" s="7"/>
    </row>
    <row r="117" spans="3:5" ht="15.75">
      <c r="C117" s="7"/>
      <c r="D117" s="7"/>
      <c r="E117" s="7"/>
    </row>
    <row r="118" spans="3:5" ht="15.75">
      <c r="C118" s="7"/>
      <c r="D118" s="7"/>
      <c r="E118" s="7"/>
    </row>
    <row r="119" spans="3:5" ht="15.75">
      <c r="C119" s="7"/>
      <c r="D119" s="7"/>
      <c r="E119" s="7"/>
    </row>
    <row r="120" spans="3:5" ht="15.75">
      <c r="C120" s="7"/>
      <c r="D120" s="7"/>
      <c r="E120" s="7"/>
    </row>
    <row r="121" spans="3:5" ht="15.75">
      <c r="C121" s="7"/>
      <c r="D121" s="7"/>
      <c r="E121" s="7"/>
    </row>
    <row r="122" spans="3:5" ht="15.75">
      <c r="C122" s="7"/>
      <c r="D122" s="7"/>
      <c r="E122" s="7"/>
    </row>
    <row r="123" spans="3:5" ht="15.75">
      <c r="C123" s="7"/>
      <c r="D123" s="7"/>
      <c r="E123" s="7"/>
    </row>
    <row r="124" spans="3:5" ht="15.75">
      <c r="C124" s="7"/>
      <c r="D124" s="7"/>
      <c r="E124" s="7"/>
    </row>
    <row r="125" spans="3:5" ht="15.75">
      <c r="C125" s="7"/>
      <c r="D125" s="7"/>
      <c r="E125" s="7"/>
    </row>
    <row r="126" spans="3:5" ht="15.75">
      <c r="C126" s="7"/>
      <c r="D126" s="7"/>
      <c r="E126" s="7"/>
    </row>
    <row r="127" spans="3:5" ht="15.75">
      <c r="C127" s="7"/>
      <c r="D127" s="7"/>
      <c r="E127" s="7"/>
    </row>
    <row r="128" spans="3:5" ht="15.75">
      <c r="C128" s="7"/>
      <c r="D128" s="7"/>
      <c r="E128" s="7"/>
    </row>
    <row r="129" spans="3:5" ht="15.75">
      <c r="C129" s="7"/>
      <c r="D129" s="7"/>
      <c r="E129" s="7"/>
    </row>
    <row r="130" spans="3:5" ht="15.75">
      <c r="C130" s="7"/>
      <c r="D130" s="7"/>
      <c r="E130" s="7"/>
    </row>
    <row r="131" spans="3:5" ht="15.75">
      <c r="C131" s="7"/>
      <c r="D131" s="7"/>
      <c r="E131" s="7"/>
    </row>
    <row r="132" spans="3:5" ht="15.75">
      <c r="C132" s="7"/>
      <c r="D132" s="7"/>
      <c r="E132" s="7"/>
    </row>
    <row r="133" spans="3:5" ht="15.75">
      <c r="C133" s="7"/>
      <c r="D133" s="7"/>
      <c r="E133" s="7"/>
    </row>
    <row r="134" spans="3:5" ht="15.75">
      <c r="C134" s="7"/>
      <c r="D134" s="7"/>
      <c r="E134" s="7"/>
    </row>
    <row r="135" spans="3:5" ht="15.75">
      <c r="C135" s="7"/>
      <c r="D135" s="7"/>
      <c r="E135" s="7"/>
    </row>
    <row r="136" spans="3:5" ht="15.75">
      <c r="C136" s="7"/>
      <c r="D136" s="7"/>
      <c r="E136" s="7"/>
    </row>
    <row r="137" spans="3:5" ht="15.75">
      <c r="C137" s="7"/>
      <c r="D137" s="7"/>
      <c r="E137" s="7"/>
    </row>
    <row r="138" spans="3:5" ht="15.75">
      <c r="C138" s="7"/>
      <c r="D138" s="7"/>
      <c r="E138" s="7"/>
    </row>
    <row r="139" spans="3:5" ht="15.75">
      <c r="C139" s="7"/>
      <c r="D139" s="7"/>
      <c r="E139" s="7"/>
    </row>
    <row r="140" spans="3:5" ht="15.75">
      <c r="C140" s="7"/>
      <c r="D140" s="7"/>
      <c r="E140" s="7"/>
    </row>
    <row r="141" spans="3:5" ht="15.75">
      <c r="C141" s="7"/>
      <c r="D141" s="7"/>
      <c r="E141" s="7"/>
    </row>
    <row r="142" spans="3:5" ht="15.75">
      <c r="C142" s="7"/>
      <c r="D142" s="7"/>
      <c r="E142" s="7"/>
    </row>
    <row r="143" spans="3:5" ht="15.75">
      <c r="C143" s="7"/>
      <c r="D143" s="7"/>
      <c r="E143" s="7"/>
    </row>
    <row r="144" spans="3:5" ht="15.75">
      <c r="C144" s="7"/>
      <c r="D144" s="7"/>
      <c r="E144" s="7"/>
    </row>
    <row r="145" spans="3:5" ht="15.75">
      <c r="C145" s="7"/>
      <c r="D145" s="7"/>
      <c r="E145" s="7"/>
    </row>
    <row r="146" spans="3:5" ht="15.75">
      <c r="C146" s="7"/>
      <c r="D146" s="7"/>
      <c r="E146" s="7"/>
    </row>
    <row r="147" spans="3:5" ht="15.75">
      <c r="C147" s="7"/>
      <c r="D147" s="7"/>
      <c r="E147" s="7"/>
    </row>
    <row r="148" spans="3:5" ht="15.75">
      <c r="C148" s="7"/>
      <c r="D148" s="7"/>
      <c r="E148" s="7"/>
    </row>
    <row r="149" spans="3:5" ht="15.75">
      <c r="C149" s="7"/>
      <c r="D149" s="7"/>
      <c r="E149" s="7"/>
    </row>
    <row r="150" spans="3:5" ht="15.75">
      <c r="C150" s="7"/>
      <c r="D150" s="7"/>
      <c r="E150" s="7"/>
    </row>
    <row r="151" spans="3:5" ht="15.75">
      <c r="C151" s="7"/>
      <c r="D151" s="7"/>
      <c r="E151" s="7"/>
    </row>
    <row r="152" spans="3:5" ht="15.75">
      <c r="C152" s="7"/>
      <c r="D152" s="7"/>
      <c r="E152" s="7"/>
    </row>
    <row r="153" spans="3:5" ht="15.75">
      <c r="C153" s="7"/>
      <c r="D153" s="7"/>
      <c r="E153" s="7"/>
    </row>
    <row r="154" spans="3:5" ht="15.75">
      <c r="C154" s="7"/>
      <c r="D154" s="7"/>
      <c r="E154" s="7"/>
    </row>
    <row r="155" spans="3:5" ht="15.75">
      <c r="C155" s="7"/>
      <c r="D155" s="7"/>
      <c r="E155" s="7"/>
    </row>
    <row r="156" spans="3:5" ht="15.75">
      <c r="C156" s="7"/>
      <c r="D156" s="7"/>
      <c r="E156" s="7"/>
    </row>
    <row r="157" spans="3:5" ht="15.75">
      <c r="C157" s="7"/>
      <c r="D157" s="7"/>
      <c r="E157" s="7"/>
    </row>
    <row r="158" spans="3:5" ht="15.75">
      <c r="C158" s="7"/>
      <c r="D158" s="7"/>
      <c r="E158" s="7"/>
    </row>
    <row r="159" spans="3:5" ht="15.75">
      <c r="C159" s="7"/>
      <c r="D159" s="7"/>
      <c r="E159" s="7"/>
    </row>
    <row r="160" spans="3:5" ht="15.75">
      <c r="C160" s="7"/>
      <c r="D160" s="7"/>
      <c r="E160" s="7"/>
    </row>
    <row r="161" spans="3:5" ht="15.75">
      <c r="C161" s="7"/>
      <c r="D161" s="7"/>
      <c r="E161" s="7"/>
    </row>
    <row r="162" spans="3:5" ht="15.75">
      <c r="C162" s="7"/>
      <c r="D162" s="7"/>
      <c r="E162" s="7"/>
    </row>
    <row r="163" spans="3:5" ht="15.75">
      <c r="C163" s="7"/>
      <c r="D163" s="7"/>
      <c r="E163" s="7"/>
    </row>
    <row r="164" spans="3:5" ht="15.75">
      <c r="C164" s="7"/>
      <c r="D164" s="7"/>
      <c r="E164" s="7"/>
    </row>
    <row r="165" spans="3:5" ht="15.75">
      <c r="C165" s="7"/>
      <c r="D165" s="7"/>
      <c r="E165" s="7"/>
    </row>
    <row r="166" spans="3:5" ht="15.75">
      <c r="C166" s="7"/>
      <c r="D166" s="7"/>
      <c r="E166" s="7"/>
    </row>
    <row r="167" spans="3:5" ht="15.75">
      <c r="C167" s="7"/>
      <c r="D167" s="7"/>
      <c r="E167" s="7"/>
    </row>
    <row r="168" spans="3:5" ht="15.75">
      <c r="C168" s="7"/>
      <c r="D168" s="7"/>
      <c r="E168" s="7"/>
    </row>
    <row r="169" spans="3:5" ht="15.75">
      <c r="C169" s="7"/>
      <c r="D169" s="7"/>
      <c r="E169" s="7"/>
    </row>
    <row r="170" spans="3:5" ht="15.75">
      <c r="C170" s="7"/>
      <c r="D170" s="7"/>
      <c r="E170" s="7"/>
    </row>
    <row r="171" spans="3:5" ht="15.75">
      <c r="C171" s="7"/>
      <c r="D171" s="7"/>
      <c r="E171" s="7"/>
    </row>
    <row r="172" spans="3:5" ht="15.75">
      <c r="C172" s="7"/>
      <c r="D172" s="7"/>
      <c r="E172" s="7"/>
    </row>
    <row r="173" spans="3:5" ht="15.75">
      <c r="C173" s="7"/>
      <c r="D173" s="7"/>
      <c r="E173" s="7"/>
    </row>
    <row r="174" spans="3:5" ht="15.75">
      <c r="C174" s="7"/>
      <c r="D174" s="7"/>
      <c r="E174" s="7"/>
    </row>
    <row r="175" spans="3:5" ht="15.75">
      <c r="C175" s="7"/>
      <c r="D175" s="7"/>
      <c r="E175" s="7"/>
    </row>
    <row r="176" spans="3:5" ht="15.75">
      <c r="C176" s="7"/>
      <c r="D176" s="7"/>
      <c r="E176" s="7"/>
    </row>
    <row r="177" spans="3:5" ht="15.75">
      <c r="C177" s="7"/>
      <c r="D177" s="7"/>
      <c r="E177" s="7"/>
    </row>
    <row r="178" spans="3:5" ht="15.75">
      <c r="C178" s="7"/>
      <c r="D178" s="7"/>
      <c r="E178" s="7"/>
    </row>
    <row r="179" spans="3:5" ht="15.75">
      <c r="C179" s="7"/>
      <c r="D179" s="7"/>
      <c r="E179" s="7"/>
    </row>
    <row r="180" spans="3:5" ht="15.75">
      <c r="C180" s="7"/>
      <c r="D180" s="7"/>
      <c r="E180" s="7"/>
    </row>
    <row r="181" spans="3:5" ht="15.75">
      <c r="C181" s="7"/>
      <c r="D181" s="7"/>
      <c r="E181" s="7"/>
    </row>
    <row r="182" spans="3:5" ht="15.75">
      <c r="C182" s="7"/>
      <c r="D182" s="7"/>
      <c r="E182" s="7"/>
    </row>
    <row r="183" spans="3:5" ht="15.75">
      <c r="C183" s="7"/>
      <c r="D183" s="7"/>
      <c r="E183" s="7"/>
    </row>
    <row r="184" spans="3:5" ht="15.75">
      <c r="C184" s="7"/>
      <c r="D184" s="7"/>
      <c r="E184" s="7"/>
    </row>
    <row r="185" spans="3:5" ht="15.75">
      <c r="C185" s="7"/>
      <c r="D185" s="7"/>
      <c r="E185" s="7"/>
    </row>
    <row r="186" spans="3:5" ht="15.75">
      <c r="C186" s="7"/>
      <c r="D186" s="7"/>
      <c r="E186" s="7"/>
    </row>
    <row r="187" spans="3:5" ht="15.75">
      <c r="C187" s="7"/>
      <c r="D187" s="7"/>
      <c r="E187" s="7"/>
    </row>
    <row r="188" spans="3:5" ht="15.75">
      <c r="C188" s="7"/>
      <c r="D188" s="7"/>
      <c r="E188" s="7"/>
    </row>
    <row r="189" spans="3:5" ht="15.75">
      <c r="C189" s="7"/>
      <c r="D189" s="7"/>
      <c r="E189" s="7"/>
    </row>
    <row r="190" spans="3:5" ht="15.75">
      <c r="C190" s="7"/>
      <c r="D190" s="7"/>
      <c r="E190" s="7"/>
    </row>
    <row r="191" spans="3:5" ht="15.75">
      <c r="C191" s="7"/>
      <c r="D191" s="7"/>
      <c r="E191" s="7"/>
    </row>
    <row r="192" spans="3:5" ht="15.75">
      <c r="C192" s="7"/>
      <c r="D192" s="7"/>
      <c r="E192" s="7"/>
    </row>
    <row r="193" spans="3:5" ht="15.75">
      <c r="C193" s="7"/>
      <c r="D193" s="7"/>
      <c r="E193" s="7"/>
    </row>
    <row r="194" spans="3:5" ht="15.75">
      <c r="C194" s="7"/>
      <c r="D194" s="7"/>
      <c r="E194" s="7"/>
    </row>
    <row r="195" spans="3:5" ht="15.75">
      <c r="C195" s="7"/>
      <c r="D195" s="7"/>
      <c r="E195" s="7"/>
    </row>
    <row r="196" spans="3:5" ht="15.75">
      <c r="C196" s="7"/>
      <c r="D196" s="7"/>
      <c r="E196" s="7"/>
    </row>
    <row r="197" spans="3:5" ht="15.75">
      <c r="C197" s="7"/>
      <c r="D197" s="7"/>
      <c r="E197" s="7"/>
    </row>
    <row r="198" spans="3:5" ht="15.75">
      <c r="C198" s="7"/>
      <c r="D198" s="7"/>
      <c r="E198" s="7"/>
    </row>
    <row r="199" spans="3:5" ht="15.75">
      <c r="C199" s="7"/>
      <c r="D199" s="7"/>
      <c r="E199" s="7"/>
    </row>
    <row r="200" spans="3:5" ht="15.75">
      <c r="C200" s="7"/>
      <c r="D200" s="7"/>
      <c r="E200" s="7"/>
    </row>
    <row r="201" spans="3:5" ht="15.75">
      <c r="C201" s="7"/>
      <c r="D201" s="7"/>
      <c r="E201" s="7"/>
    </row>
    <row r="202" spans="3:5" ht="15.75">
      <c r="C202" s="7"/>
      <c r="D202" s="7"/>
      <c r="E202" s="7"/>
    </row>
    <row r="203" spans="3:5" ht="15.75">
      <c r="C203" s="7"/>
      <c r="D203" s="7"/>
      <c r="E203" s="7"/>
    </row>
    <row r="204" spans="3:5" ht="15.75">
      <c r="C204" s="7"/>
      <c r="D204" s="7"/>
      <c r="E204" s="7"/>
    </row>
    <row r="205" spans="3:5" ht="15.75">
      <c r="C205" s="7"/>
      <c r="D205" s="7"/>
      <c r="E205" s="7"/>
    </row>
    <row r="206" spans="3:5" ht="15.75">
      <c r="C206" s="7"/>
      <c r="D206" s="7"/>
      <c r="E206" s="7"/>
    </row>
    <row r="207" spans="3:5" ht="15.75">
      <c r="C207" s="7"/>
      <c r="D207" s="7"/>
      <c r="E207" s="7"/>
    </row>
    <row r="208" spans="3:5" ht="15.75">
      <c r="C208" s="7"/>
      <c r="D208" s="7"/>
      <c r="E208" s="7"/>
    </row>
    <row r="209" spans="3:5" ht="15.75">
      <c r="C209" s="7"/>
      <c r="D209" s="7"/>
      <c r="E209" s="7"/>
    </row>
    <row r="210" spans="3:5" ht="15.75">
      <c r="C210" s="7"/>
      <c r="D210" s="7"/>
      <c r="E210" s="7"/>
    </row>
    <row r="211" spans="3:5" ht="15.75">
      <c r="C211" s="7"/>
      <c r="D211" s="7"/>
      <c r="E211" s="7"/>
    </row>
    <row r="212" spans="3:5" ht="15.75">
      <c r="C212" s="7"/>
      <c r="D212" s="7"/>
      <c r="E212" s="7"/>
    </row>
    <row r="213" spans="3:5" ht="15.75">
      <c r="C213" s="7"/>
      <c r="D213" s="7"/>
      <c r="E213" s="7"/>
    </row>
    <row r="214" spans="3:5" ht="15.75">
      <c r="C214" s="7"/>
      <c r="D214" s="7"/>
      <c r="E214" s="7"/>
    </row>
    <row r="215" spans="3:5" ht="15.75">
      <c r="C215" s="7"/>
      <c r="D215" s="7"/>
      <c r="E215" s="7"/>
    </row>
    <row r="216" spans="3:5" ht="15.75">
      <c r="C216" s="7"/>
      <c r="D216" s="7"/>
      <c r="E216" s="7"/>
    </row>
    <row r="217" spans="3:5" ht="15.75">
      <c r="C217" s="7"/>
      <c r="D217" s="7"/>
      <c r="E217" s="7"/>
    </row>
    <row r="218" spans="3:5" ht="15.75">
      <c r="C218" s="7"/>
      <c r="D218" s="7"/>
      <c r="E218" s="7"/>
    </row>
    <row r="219" spans="3:5" ht="15.75">
      <c r="C219" s="7"/>
      <c r="D219" s="7"/>
      <c r="E219" s="7"/>
    </row>
    <row r="220" spans="3:5" ht="15.75">
      <c r="C220" s="7"/>
      <c r="D220" s="7"/>
      <c r="E220" s="7"/>
    </row>
    <row r="221" spans="3:5" ht="15.75">
      <c r="C221" s="7"/>
      <c r="D221" s="7"/>
      <c r="E221" s="7"/>
    </row>
    <row r="222" spans="3:5" ht="15.75">
      <c r="C222" s="7"/>
      <c r="D222" s="7"/>
      <c r="E222" s="7"/>
    </row>
    <row r="223" spans="3:5" ht="15.75">
      <c r="C223" s="7"/>
      <c r="D223" s="7"/>
      <c r="E223" s="7"/>
    </row>
    <row r="224" spans="3:5" ht="15.75">
      <c r="C224" s="7"/>
      <c r="D224" s="7"/>
      <c r="E224" s="7"/>
    </row>
    <row r="225" spans="3:5" ht="15.75">
      <c r="C225" s="7"/>
      <c r="D225" s="7"/>
      <c r="E225" s="7"/>
    </row>
    <row r="226" spans="3:5" ht="15.75">
      <c r="C226" s="7"/>
      <c r="D226" s="7"/>
      <c r="E226" s="7"/>
    </row>
    <row r="227" spans="3:5" ht="15.75">
      <c r="C227" s="7"/>
      <c r="D227" s="7"/>
      <c r="E227" s="7"/>
    </row>
    <row r="228" spans="3:5" ht="15.75">
      <c r="C228" s="7"/>
      <c r="D228" s="7"/>
      <c r="E228" s="7"/>
    </row>
    <row r="229" spans="3:5" ht="15.75">
      <c r="C229" s="7"/>
      <c r="D229" s="7"/>
      <c r="E229" s="7"/>
    </row>
    <row r="230" spans="3:5" ht="15.75">
      <c r="C230" s="7"/>
      <c r="D230" s="7"/>
      <c r="E230" s="7"/>
    </row>
    <row r="231" spans="3:5" ht="15.75">
      <c r="C231" s="7"/>
      <c r="D231" s="7"/>
      <c r="E231" s="7"/>
    </row>
    <row r="232" spans="3:5" ht="15.75">
      <c r="C232" s="7"/>
      <c r="D232" s="7"/>
      <c r="E232" s="7"/>
    </row>
    <row r="233" spans="3:5" ht="15.75">
      <c r="C233" s="7"/>
      <c r="D233" s="7"/>
      <c r="E233" s="7"/>
    </row>
    <row r="234" spans="3:5" ht="15.75">
      <c r="C234" s="7"/>
      <c r="D234" s="7"/>
      <c r="E234" s="7"/>
    </row>
    <row r="235" spans="3:5" ht="15.75">
      <c r="C235" s="7"/>
      <c r="D235" s="7"/>
      <c r="E235" s="7"/>
    </row>
    <row r="236" spans="3:5" ht="15.75">
      <c r="C236" s="7"/>
      <c r="D236" s="7"/>
      <c r="E236" s="7"/>
    </row>
    <row r="237" spans="3:5" ht="15.75">
      <c r="C237" s="7"/>
      <c r="D237" s="7"/>
      <c r="E237" s="7"/>
    </row>
    <row r="238" spans="3:5" ht="15.75">
      <c r="C238" s="7"/>
      <c r="D238" s="7"/>
      <c r="E238" s="7"/>
    </row>
    <row r="239" spans="3:5" ht="15.75">
      <c r="C239" s="7"/>
      <c r="D239" s="7"/>
      <c r="E239" s="7"/>
    </row>
    <row r="240" spans="3:5" ht="15.75">
      <c r="C240" s="7"/>
      <c r="D240" s="7"/>
      <c r="E240" s="7"/>
    </row>
    <row r="241" spans="3:5" ht="15.75">
      <c r="C241" s="7"/>
      <c r="D241" s="7"/>
      <c r="E241" s="7"/>
    </row>
    <row r="242" spans="3:5" ht="15.75">
      <c r="C242" s="7"/>
      <c r="D242" s="7"/>
      <c r="E242" s="7"/>
    </row>
    <row r="243" spans="3:5" ht="15.75">
      <c r="C243" s="7"/>
      <c r="D243" s="7"/>
      <c r="E243" s="7"/>
    </row>
    <row r="244" spans="3:5" ht="15.75">
      <c r="C244" s="7"/>
      <c r="D244" s="7"/>
      <c r="E244" s="7"/>
    </row>
    <row r="245" spans="3:5" ht="15.75">
      <c r="C245" s="7"/>
      <c r="D245" s="7"/>
      <c r="E245" s="7"/>
    </row>
    <row r="246" spans="3:5" ht="15.75">
      <c r="C246" s="7"/>
      <c r="D246" s="7"/>
      <c r="E246" s="7"/>
    </row>
    <row r="247" spans="3:5" ht="15.75">
      <c r="C247" s="7"/>
      <c r="D247" s="7"/>
      <c r="E247" s="7"/>
    </row>
    <row r="248" spans="3:5" ht="15.75">
      <c r="C248" s="7"/>
      <c r="D248" s="7"/>
      <c r="E248" s="7"/>
    </row>
    <row r="249" spans="3:5" ht="15.75">
      <c r="C249" s="7"/>
      <c r="D249" s="7"/>
      <c r="E249" s="7"/>
    </row>
    <row r="250" spans="3:5" ht="15.75">
      <c r="C250" s="7"/>
      <c r="D250" s="7"/>
      <c r="E250" s="7"/>
    </row>
    <row r="251" spans="3:5" ht="15.75">
      <c r="C251" s="7"/>
      <c r="D251" s="7"/>
      <c r="E251" s="7"/>
    </row>
    <row r="252" spans="3:5" ht="15.75">
      <c r="C252" s="7"/>
      <c r="D252" s="7"/>
      <c r="E252" s="7"/>
    </row>
    <row r="253" spans="3:5" ht="15.75">
      <c r="C253" s="7"/>
      <c r="D253" s="7"/>
      <c r="E253" s="7"/>
    </row>
    <row r="254" spans="3:5" ht="15.75">
      <c r="C254" s="7"/>
      <c r="D254" s="7"/>
      <c r="E254" s="7"/>
    </row>
    <row r="255" spans="3:5" ht="15.75">
      <c r="C255" s="7"/>
      <c r="D255" s="7"/>
      <c r="E255" s="7"/>
    </row>
    <row r="256" spans="3:5" ht="15.75">
      <c r="C256" s="7"/>
      <c r="D256" s="7"/>
      <c r="E256" s="7"/>
    </row>
    <row r="257" spans="3:5" ht="15.75">
      <c r="C257" s="7"/>
      <c r="D257" s="7"/>
      <c r="E257" s="7"/>
    </row>
    <row r="258" spans="3:5" ht="15.75">
      <c r="C258" s="7"/>
      <c r="D258" s="7"/>
      <c r="E258" s="7"/>
    </row>
    <row r="259" spans="3:5" ht="15.75">
      <c r="C259" s="7"/>
      <c r="D259" s="7"/>
      <c r="E259" s="7"/>
    </row>
    <row r="260" spans="3:5" ht="15.75">
      <c r="C260" s="7"/>
      <c r="D260" s="7"/>
      <c r="E260" s="7"/>
    </row>
    <row r="261" spans="3:5" ht="15.75">
      <c r="C261" s="7"/>
      <c r="D261" s="7"/>
      <c r="E261" s="7"/>
    </row>
    <row r="262" spans="3:5" ht="15.75">
      <c r="C262" s="7"/>
      <c r="D262" s="7"/>
      <c r="E262" s="7"/>
    </row>
    <row r="263" spans="3:5" ht="15.75">
      <c r="C263" s="7"/>
      <c r="D263" s="7"/>
      <c r="E263" s="7"/>
    </row>
    <row r="264" spans="3:5" ht="15.75">
      <c r="C264" s="7"/>
      <c r="D264" s="7"/>
      <c r="E264" s="7"/>
    </row>
    <row r="265" spans="3:5" ht="15.75">
      <c r="C265" s="7"/>
      <c r="D265" s="7"/>
      <c r="E265" s="7"/>
    </row>
    <row r="266" spans="3:5" ht="15.75">
      <c r="C266" s="7"/>
      <c r="D266" s="7"/>
      <c r="E266" s="7"/>
    </row>
    <row r="267" spans="3:5" ht="15.75">
      <c r="C267" s="7"/>
      <c r="D267" s="7"/>
      <c r="E267" s="7"/>
    </row>
    <row r="268" spans="3:5" ht="15.75">
      <c r="C268" s="7"/>
      <c r="D268" s="7"/>
      <c r="E268" s="7"/>
    </row>
    <row r="269" spans="3:5" ht="15.75">
      <c r="C269" s="7"/>
      <c r="D269" s="7"/>
      <c r="E269" s="7"/>
    </row>
    <row r="270" spans="3:5" ht="15.75">
      <c r="C270" s="7"/>
      <c r="D270" s="7"/>
      <c r="E270" s="7"/>
    </row>
    <row r="271" spans="3:5" ht="15.75">
      <c r="C271" s="7"/>
      <c r="D271" s="7"/>
      <c r="E271" s="7"/>
    </row>
    <row r="272" spans="3:5" ht="15.75">
      <c r="C272" s="7"/>
      <c r="D272" s="7"/>
      <c r="E272" s="7"/>
    </row>
    <row r="273" spans="3:5" ht="15.75">
      <c r="C273" s="7"/>
      <c r="D273" s="7"/>
      <c r="E273" s="7"/>
    </row>
    <row r="274" spans="3:5" ht="15.75">
      <c r="C274" s="7"/>
      <c r="D274" s="7"/>
      <c r="E274" s="7"/>
    </row>
    <row r="275" spans="3:5" ht="15.75">
      <c r="C275" s="7"/>
      <c r="D275" s="7"/>
      <c r="E275" s="7"/>
    </row>
    <row r="276" spans="3:5" ht="15.75">
      <c r="C276" s="7"/>
      <c r="D276" s="7"/>
      <c r="E276" s="7"/>
    </row>
    <row r="277" spans="3:5" ht="15.75">
      <c r="C277" s="7"/>
      <c r="D277" s="7"/>
      <c r="E277" s="7"/>
    </row>
    <row r="278" spans="3:5" ht="15.75">
      <c r="C278" s="7"/>
      <c r="D278" s="7"/>
      <c r="E278" s="7"/>
    </row>
    <row r="279" spans="3:5" ht="15.75">
      <c r="C279" s="7"/>
      <c r="D279" s="7"/>
      <c r="E279" s="7"/>
    </row>
    <row r="280" spans="3:5" ht="15.75">
      <c r="C280" s="7"/>
      <c r="D280" s="7"/>
      <c r="E280" s="7"/>
    </row>
    <row r="281" spans="3:5" ht="15.75">
      <c r="C281" s="7"/>
      <c r="D281" s="7"/>
      <c r="E281" s="7"/>
    </row>
    <row r="282" spans="3:5" ht="15.75">
      <c r="C282" s="7"/>
      <c r="D282" s="7"/>
      <c r="E282" s="7"/>
    </row>
    <row r="283" spans="3:5" ht="15.75">
      <c r="C283" s="7"/>
      <c r="D283" s="7"/>
      <c r="E283" s="7"/>
    </row>
    <row r="284" spans="3:5" ht="15.75">
      <c r="C284" s="7"/>
      <c r="D284" s="7"/>
      <c r="E284" s="7"/>
    </row>
    <row r="285" spans="3:5" ht="15.75">
      <c r="C285" s="7"/>
      <c r="D285" s="7"/>
      <c r="E285" s="7"/>
    </row>
    <row r="286" spans="3:5" ht="15.75">
      <c r="C286" s="7"/>
      <c r="D286" s="7"/>
      <c r="E286" s="7"/>
    </row>
    <row r="287" spans="3:5" ht="15.75">
      <c r="C287" s="7"/>
      <c r="D287" s="7"/>
      <c r="E287" s="7"/>
    </row>
    <row r="288" spans="3:5" ht="15.75">
      <c r="C288" s="7"/>
      <c r="D288" s="7"/>
      <c r="E288" s="7"/>
    </row>
    <row r="289" spans="3:5" ht="15.75">
      <c r="C289" s="7"/>
      <c r="D289" s="7"/>
      <c r="E289" s="7"/>
    </row>
    <row r="290" spans="3:5" ht="15.75">
      <c r="C290" s="7"/>
      <c r="D290" s="7"/>
      <c r="E290" s="7"/>
    </row>
    <row r="291" spans="3:5" ht="15.75">
      <c r="C291" s="7"/>
      <c r="D291" s="7"/>
      <c r="E291" s="7"/>
    </row>
    <row r="292" spans="3:5" ht="15.75">
      <c r="C292" s="7"/>
      <c r="D292" s="7"/>
      <c r="E292" s="7"/>
    </row>
    <row r="293" spans="3:5" ht="15.75">
      <c r="C293" s="7"/>
      <c r="D293" s="7"/>
      <c r="E293" s="7"/>
    </row>
    <row r="294" spans="3:5" ht="15.75">
      <c r="C294" s="7"/>
      <c r="D294" s="7"/>
      <c r="E294" s="7"/>
    </row>
    <row r="295" spans="3:5" ht="15.75">
      <c r="C295" s="7"/>
      <c r="D295" s="7"/>
      <c r="E295" s="7"/>
    </row>
    <row r="296" spans="3:5" ht="15.75">
      <c r="C296" s="7"/>
      <c r="D296" s="7"/>
      <c r="E296" s="7"/>
    </row>
    <row r="297" spans="3:5" ht="15.75">
      <c r="C297" s="7"/>
      <c r="D297" s="7"/>
      <c r="E297" s="7"/>
    </row>
    <row r="298" spans="3:5" ht="15.75">
      <c r="C298" s="7"/>
      <c r="D298" s="7"/>
      <c r="E298" s="7"/>
    </row>
    <row r="299" spans="3:5" ht="15.75">
      <c r="C299" s="7"/>
      <c r="D299" s="7"/>
      <c r="E299" s="7"/>
    </row>
    <row r="300" spans="3:5" ht="15.75">
      <c r="C300" s="7"/>
      <c r="D300" s="7"/>
      <c r="E300" s="7"/>
    </row>
    <row r="301" spans="3:5" ht="15.75">
      <c r="C301" s="7"/>
      <c r="D301" s="7"/>
      <c r="E301" s="7"/>
    </row>
    <row r="302" spans="3:5" ht="15.75">
      <c r="C302" s="7"/>
      <c r="D302" s="7"/>
      <c r="E302" s="7"/>
    </row>
    <row r="303" spans="3:5" ht="15.75">
      <c r="C303" s="7"/>
      <c r="D303" s="7"/>
      <c r="E303" s="7"/>
    </row>
    <row r="304" spans="3:5" ht="15.75">
      <c r="C304" s="7"/>
      <c r="D304" s="7"/>
      <c r="E304" s="7"/>
    </row>
    <row r="305" spans="3:5" ht="15.75">
      <c r="C305" s="7"/>
      <c r="D305" s="7"/>
      <c r="E305" s="7"/>
    </row>
    <row r="306" spans="3:5" ht="15.75">
      <c r="C306" s="7"/>
      <c r="D306" s="7"/>
      <c r="E306" s="7"/>
    </row>
    <row r="307" spans="3:5" ht="15.75">
      <c r="C307" s="7"/>
      <c r="D307" s="7"/>
      <c r="E307" s="7"/>
    </row>
    <row r="308" spans="3:5" ht="15.75">
      <c r="C308" s="7"/>
      <c r="D308" s="7"/>
      <c r="E308" s="7"/>
    </row>
    <row r="309" spans="3:5" ht="15.75">
      <c r="C309" s="7"/>
      <c r="D309" s="7"/>
      <c r="E309" s="7"/>
    </row>
    <row r="310" spans="3:5" ht="15.75">
      <c r="C310" s="7"/>
      <c r="D310" s="7"/>
      <c r="E310" s="7"/>
    </row>
    <row r="311" spans="3:5" ht="15.75">
      <c r="C311" s="7"/>
      <c r="D311" s="7"/>
      <c r="E311" s="7"/>
    </row>
    <row r="312" spans="3:5" ht="15.75">
      <c r="C312" s="7"/>
      <c r="D312" s="7"/>
      <c r="E312" s="7"/>
    </row>
    <row r="313" spans="3:5" ht="15.75">
      <c r="C313" s="7"/>
      <c r="D313" s="7"/>
      <c r="E313" s="7"/>
    </row>
    <row r="314" spans="3:5" ht="15.75">
      <c r="C314" s="7"/>
      <c r="D314" s="7"/>
      <c r="E314" s="7"/>
    </row>
    <row r="315" spans="3:5" ht="15.75">
      <c r="C315" s="7"/>
      <c r="D315" s="7"/>
      <c r="E315" s="7"/>
    </row>
    <row r="316" spans="3:5" ht="15.75">
      <c r="C316" s="7"/>
      <c r="D316" s="7"/>
      <c r="E316" s="7"/>
    </row>
    <row r="317" spans="3:5" ht="15.75">
      <c r="C317" s="7"/>
      <c r="D317" s="7"/>
      <c r="E317" s="7"/>
    </row>
    <row r="318" spans="3:5" ht="15.75">
      <c r="C318" s="7"/>
      <c r="D318" s="7"/>
      <c r="E318" s="7"/>
    </row>
    <row r="319" spans="3:5" ht="15.75">
      <c r="C319" s="7"/>
      <c r="D319" s="7"/>
      <c r="E319" s="7"/>
    </row>
    <row r="320" spans="3:5" ht="15.75">
      <c r="C320" s="7"/>
      <c r="D320" s="7"/>
      <c r="E320" s="7"/>
    </row>
    <row r="321" spans="3:5" ht="15.75">
      <c r="C321" s="7"/>
      <c r="D321" s="7"/>
      <c r="E321" s="7"/>
    </row>
    <row r="322" spans="3:5" ht="15.75">
      <c r="C322" s="7"/>
      <c r="D322" s="7"/>
      <c r="E322" s="7"/>
    </row>
    <row r="323" spans="3:5" ht="15.75">
      <c r="C323" s="7"/>
      <c r="D323" s="7"/>
      <c r="E323" s="7"/>
    </row>
    <row r="324" spans="3:5" ht="15.75">
      <c r="C324" s="7"/>
      <c r="D324" s="7"/>
      <c r="E324" s="7"/>
    </row>
    <row r="325" spans="3:5" ht="15.75">
      <c r="C325" s="7"/>
      <c r="D325" s="7"/>
      <c r="E325" s="7"/>
    </row>
    <row r="326" spans="3:5" ht="15.75">
      <c r="C326" s="7"/>
      <c r="D326" s="7"/>
      <c r="E326" s="7"/>
    </row>
    <row r="327" spans="3:5" ht="15.75">
      <c r="C327" s="7"/>
      <c r="D327" s="7"/>
      <c r="E327" s="7"/>
    </row>
    <row r="328" spans="3:5" ht="15.75">
      <c r="C328" s="7"/>
      <c r="D328" s="7"/>
      <c r="E328" s="7"/>
    </row>
    <row r="329" spans="3:5" ht="15.75">
      <c r="C329" s="7"/>
      <c r="D329" s="7"/>
      <c r="E329" s="7"/>
    </row>
    <row r="330" spans="3:5" ht="15.75">
      <c r="C330" s="7"/>
      <c r="D330" s="7"/>
      <c r="E330" s="7"/>
    </row>
    <row r="331" spans="3:5" ht="15.75">
      <c r="C331" s="7"/>
      <c r="D331" s="7"/>
      <c r="E331" s="7"/>
    </row>
    <row r="332" spans="3:5" ht="15.75">
      <c r="C332" s="7"/>
      <c r="D332" s="7"/>
      <c r="E332" s="7"/>
    </row>
    <row r="333" spans="3:5" ht="15.75">
      <c r="C333" s="7"/>
      <c r="D333" s="7"/>
      <c r="E333" s="7"/>
    </row>
    <row r="334" spans="3:5" ht="15.75">
      <c r="C334" s="7"/>
      <c r="D334" s="7"/>
      <c r="E334" s="7"/>
    </row>
    <row r="335" spans="3:5" ht="15.75">
      <c r="C335" s="7"/>
      <c r="D335" s="7"/>
      <c r="E335" s="7"/>
    </row>
    <row r="336" spans="3:5" ht="15.75">
      <c r="C336" s="7"/>
      <c r="D336" s="7"/>
      <c r="E336" s="7"/>
    </row>
    <row r="337" spans="3:5" ht="15.75">
      <c r="C337" s="7"/>
      <c r="D337" s="7"/>
      <c r="E337" s="7"/>
    </row>
    <row r="338" spans="3:5" ht="15.75">
      <c r="C338" s="7"/>
      <c r="D338" s="7"/>
      <c r="E338" s="7"/>
    </row>
    <row r="339" spans="3:5" ht="15.75">
      <c r="C339" s="7"/>
      <c r="D339" s="7"/>
      <c r="E339" s="7"/>
    </row>
    <row r="340" spans="3:5" ht="15.75">
      <c r="C340" s="7"/>
      <c r="D340" s="7"/>
      <c r="E340" s="7"/>
    </row>
    <row r="341" spans="3:5" ht="15.75">
      <c r="C341" s="7"/>
      <c r="D341" s="7"/>
      <c r="E341" s="7"/>
    </row>
    <row r="342" spans="3:5" ht="15.75">
      <c r="C342" s="7"/>
      <c r="D342" s="7"/>
      <c r="E342" s="7"/>
    </row>
    <row r="343" spans="3:5" ht="15.75">
      <c r="C343" s="7"/>
      <c r="D343" s="7"/>
      <c r="E343" s="7"/>
    </row>
    <row r="344" spans="3:5" ht="15.75">
      <c r="C344" s="7"/>
      <c r="D344" s="7"/>
      <c r="E344" s="7"/>
    </row>
    <row r="345" spans="3:5" ht="15.75">
      <c r="C345" s="7"/>
      <c r="D345" s="7"/>
      <c r="E345" s="7"/>
    </row>
    <row r="346" spans="3:5" ht="15.75">
      <c r="C346" s="7"/>
      <c r="D346" s="7"/>
      <c r="E346" s="7"/>
    </row>
    <row r="347" spans="3:5" ht="15.75">
      <c r="C347" s="7"/>
      <c r="D347" s="7"/>
      <c r="E347" s="7"/>
    </row>
    <row r="348" spans="3:5" ht="15.75">
      <c r="C348" s="7"/>
      <c r="D348" s="7"/>
      <c r="E348" s="7"/>
    </row>
    <row r="349" spans="3:5" ht="15.75">
      <c r="C349" s="7"/>
      <c r="D349" s="7"/>
      <c r="E349" s="7"/>
    </row>
    <row r="350" spans="3:5" ht="15.75">
      <c r="C350" s="7"/>
      <c r="D350" s="7"/>
      <c r="E350" s="7"/>
    </row>
    <row r="351" spans="3:5" ht="15.75">
      <c r="C351" s="7"/>
      <c r="D351" s="7"/>
      <c r="E351" s="7"/>
    </row>
    <row r="352" spans="3:5" ht="15.75">
      <c r="C352" s="7"/>
      <c r="D352" s="7"/>
      <c r="E352" s="7"/>
    </row>
    <row r="353" spans="3:5" ht="15.75">
      <c r="C353" s="7"/>
      <c r="D353" s="7"/>
      <c r="E353" s="7"/>
    </row>
    <row r="354" spans="3:5" ht="15.75">
      <c r="C354" s="7"/>
      <c r="D354" s="7"/>
      <c r="E354" s="7"/>
    </row>
    <row r="355" spans="3:5" ht="15.75">
      <c r="C355" s="7"/>
      <c r="D355" s="7"/>
      <c r="E355" s="7"/>
    </row>
    <row r="356" spans="3:5" ht="15.75">
      <c r="C356" s="7"/>
      <c r="D356" s="7"/>
      <c r="E356" s="7"/>
    </row>
    <row r="357" spans="3:5" ht="15.75">
      <c r="C357" s="7"/>
      <c r="D357" s="7"/>
      <c r="E357" s="7"/>
    </row>
    <row r="358" spans="3:5" ht="15.75">
      <c r="C358" s="7"/>
      <c r="D358" s="7"/>
      <c r="E358" s="7"/>
    </row>
    <row r="359" spans="3:5" ht="15.75">
      <c r="C359" s="7"/>
      <c r="D359" s="7"/>
      <c r="E359" s="7"/>
    </row>
    <row r="360" spans="3:5" ht="15.75">
      <c r="C360" s="7"/>
      <c r="D360" s="7"/>
      <c r="E360" s="7"/>
    </row>
    <row r="361" spans="3:5" ht="15.75">
      <c r="C361" s="7"/>
      <c r="D361" s="7"/>
      <c r="E361" s="7"/>
    </row>
    <row r="362" spans="3:5" ht="15.75">
      <c r="C362" s="7"/>
      <c r="D362" s="7"/>
      <c r="E362" s="7"/>
    </row>
    <row r="363" spans="3:5" ht="15.75">
      <c r="C363" s="7"/>
      <c r="D363" s="7"/>
      <c r="E363" s="7"/>
    </row>
    <row r="364" spans="3:5" ht="15.75">
      <c r="C364" s="7"/>
      <c r="D364" s="7"/>
      <c r="E364" s="7"/>
    </row>
    <row r="365" spans="3:5" ht="15.75">
      <c r="C365" s="7"/>
      <c r="D365" s="7"/>
      <c r="E365" s="7"/>
    </row>
    <row r="366" spans="3:5" ht="15.75">
      <c r="C366" s="7"/>
      <c r="D366" s="7"/>
      <c r="E366" s="7"/>
    </row>
    <row r="367" spans="3:5" ht="15.75">
      <c r="C367" s="7"/>
      <c r="D367" s="7"/>
      <c r="E367" s="7"/>
    </row>
    <row r="368" spans="3:5" ht="15.75">
      <c r="C368" s="7"/>
      <c r="D368" s="7"/>
      <c r="E368" s="7"/>
    </row>
    <row r="369" spans="3:5" ht="15.75">
      <c r="C369" s="7"/>
      <c r="D369" s="7"/>
      <c r="E369" s="7"/>
    </row>
    <row r="370" spans="3:5" ht="15.75">
      <c r="C370" s="7"/>
      <c r="D370" s="7"/>
      <c r="E370" s="7"/>
    </row>
    <row r="371" spans="3:5" ht="15.75">
      <c r="C371" s="7"/>
      <c r="D371" s="7"/>
      <c r="E371" s="7"/>
    </row>
    <row r="372" spans="3:5" ht="15.75">
      <c r="C372" s="7"/>
      <c r="D372" s="7"/>
      <c r="E372" s="7"/>
    </row>
    <row r="373" spans="3:5" ht="15.75">
      <c r="C373" s="7"/>
      <c r="D373" s="7"/>
      <c r="E373" s="7"/>
    </row>
    <row r="374" spans="3:5" ht="15.75">
      <c r="C374" s="7"/>
      <c r="D374" s="7"/>
      <c r="E374" s="7"/>
    </row>
    <row r="375" spans="3:5" ht="15.75">
      <c r="C375" s="7"/>
      <c r="D375" s="7"/>
      <c r="E375" s="7"/>
    </row>
    <row r="376" spans="3:5" ht="15.75">
      <c r="C376" s="7"/>
      <c r="D376" s="7"/>
      <c r="E376" s="7"/>
    </row>
    <row r="377" spans="3:5" ht="15.75">
      <c r="C377" s="7"/>
      <c r="D377" s="7"/>
      <c r="E377" s="7"/>
    </row>
    <row r="378" spans="3:5" ht="15.75">
      <c r="C378" s="7"/>
      <c r="D378" s="7"/>
      <c r="E378" s="7"/>
    </row>
    <row r="379" spans="3:5" ht="15.75">
      <c r="C379" s="7"/>
      <c r="D379" s="7"/>
      <c r="E379" s="7"/>
    </row>
    <row r="380" spans="3:5" ht="15.75">
      <c r="C380" s="7"/>
      <c r="D380" s="7"/>
      <c r="E380" s="7"/>
    </row>
    <row r="381" spans="3:5" ht="15.75">
      <c r="C381" s="7"/>
      <c r="D381" s="7"/>
      <c r="E381" s="7"/>
    </row>
    <row r="382" spans="3:5" ht="15.75">
      <c r="C382" s="7"/>
      <c r="D382" s="7"/>
      <c r="E382" s="7"/>
    </row>
    <row r="383" spans="3:5" ht="15.75">
      <c r="C383" s="7"/>
      <c r="D383" s="7"/>
      <c r="E383" s="7"/>
    </row>
    <row r="384" spans="3:5" ht="15.75">
      <c r="C384" s="7"/>
      <c r="D384" s="7"/>
      <c r="E384" s="7"/>
    </row>
    <row r="385" spans="3:5" ht="15.75">
      <c r="C385" s="7"/>
      <c r="D385" s="7"/>
      <c r="E385" s="7"/>
    </row>
    <row r="386" spans="3:5" ht="15.75">
      <c r="C386" s="7"/>
      <c r="D386" s="7"/>
      <c r="E386" s="7"/>
    </row>
    <row r="387" spans="3:5" ht="15.75">
      <c r="C387" s="7"/>
      <c r="D387" s="7"/>
      <c r="E387" s="7"/>
    </row>
    <row r="388" spans="3:5" ht="15.75">
      <c r="C388" s="7"/>
      <c r="D388" s="7"/>
      <c r="E388" s="7"/>
    </row>
    <row r="389" spans="3:5" ht="15.75">
      <c r="C389" s="7"/>
      <c r="D389" s="7"/>
      <c r="E389" s="7"/>
    </row>
    <row r="390" spans="3:5" ht="15.75">
      <c r="C390" s="7"/>
      <c r="D390" s="7"/>
      <c r="E390" s="7"/>
    </row>
    <row r="391" spans="3:5" ht="15.75">
      <c r="C391" s="7"/>
      <c r="D391" s="7"/>
      <c r="E391" s="7"/>
    </row>
    <row r="392" spans="3:5" ht="15.75">
      <c r="C392" s="7"/>
      <c r="D392" s="7"/>
      <c r="E392" s="7"/>
    </row>
    <row r="393" spans="3:5" ht="15.75">
      <c r="C393" s="7"/>
      <c r="D393" s="7"/>
      <c r="E393" s="7"/>
    </row>
    <row r="394" spans="3:5" ht="15.75">
      <c r="C394" s="7"/>
      <c r="D394" s="7"/>
      <c r="E394" s="7"/>
    </row>
    <row r="395" spans="3:5" ht="15.75">
      <c r="C395" s="7"/>
      <c r="D395" s="7"/>
      <c r="E395" s="7"/>
    </row>
    <row r="396" spans="3:5" ht="15.75">
      <c r="C396" s="7"/>
      <c r="D396" s="7"/>
      <c r="E396" s="7"/>
    </row>
    <row r="397" spans="3:5" ht="15.75">
      <c r="C397" s="7"/>
      <c r="D397" s="7"/>
      <c r="E397" s="7"/>
    </row>
    <row r="398" spans="3:5" ht="15.75">
      <c r="C398" s="7"/>
      <c r="D398" s="7"/>
      <c r="E398" s="7"/>
    </row>
    <row r="399" spans="3:5" ht="15.75">
      <c r="C399" s="7"/>
      <c r="D399" s="7"/>
      <c r="E399" s="7"/>
    </row>
    <row r="400" spans="3:5" ht="15.75">
      <c r="C400" s="7"/>
      <c r="D400" s="7"/>
      <c r="E400" s="7"/>
    </row>
    <row r="401" spans="3:5" ht="15.75">
      <c r="C401" s="7"/>
      <c r="D401" s="7"/>
      <c r="E401" s="7"/>
    </row>
    <row r="402" spans="3:5" ht="15.75">
      <c r="C402" s="7"/>
      <c r="D402" s="7"/>
      <c r="E402" s="7"/>
    </row>
    <row r="403" spans="3:5" ht="15.75">
      <c r="C403" s="7"/>
      <c r="D403" s="7"/>
      <c r="E403" s="7"/>
    </row>
    <row r="404" spans="3:5" ht="15.75">
      <c r="C404" s="7"/>
      <c r="D404" s="7"/>
      <c r="E404" s="7"/>
    </row>
    <row r="405" spans="3:5" ht="15.75">
      <c r="C405" s="7"/>
      <c r="D405" s="7"/>
      <c r="E405" s="7"/>
    </row>
    <row r="406" spans="3:5" ht="15.75">
      <c r="C406" s="7"/>
      <c r="D406" s="7"/>
      <c r="E406" s="7"/>
    </row>
    <row r="407" spans="3:5" ht="15.75">
      <c r="C407" s="7"/>
      <c r="D407" s="7"/>
      <c r="E407" s="7"/>
    </row>
    <row r="408" spans="3:5" ht="15.75">
      <c r="C408" s="7"/>
      <c r="D408" s="7"/>
      <c r="E408" s="7"/>
    </row>
    <row r="409" spans="3:5" ht="15.75">
      <c r="C409" s="7"/>
      <c r="D409" s="7"/>
      <c r="E409" s="7"/>
    </row>
    <row r="410" spans="3:5" ht="15.75">
      <c r="C410" s="7"/>
      <c r="D410" s="7"/>
      <c r="E410" s="7"/>
    </row>
    <row r="411" spans="3:5" ht="15.75">
      <c r="C411" s="7"/>
      <c r="D411" s="7"/>
      <c r="E411" s="7"/>
    </row>
    <row r="412" spans="3:5" ht="15.75">
      <c r="C412" s="7"/>
      <c r="D412" s="7"/>
      <c r="E412" s="7"/>
    </row>
    <row r="413" spans="3:5" ht="15.75">
      <c r="C413" s="7"/>
      <c r="D413" s="7"/>
      <c r="E413" s="7"/>
    </row>
    <row r="414" spans="3:5" ht="15.75">
      <c r="C414" s="7"/>
      <c r="D414" s="7"/>
      <c r="E414" s="7"/>
    </row>
    <row r="415" spans="3:5" ht="15.75">
      <c r="C415" s="7"/>
      <c r="D415" s="7"/>
      <c r="E415" s="7"/>
    </row>
    <row r="416" spans="3:5" ht="15.75">
      <c r="C416" s="7"/>
      <c r="D416" s="7"/>
      <c r="E416" s="7"/>
    </row>
  </sheetData>
  <printOptions/>
  <pageMargins left="0.51" right="0.77" top="0.71" bottom="0.79" header="0.31" footer="0.5"/>
  <pageSetup fitToHeight="1" fitToWidth="1" horizontalDpi="360" verticalDpi="36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80"/>
  <sheetViews>
    <sheetView showGridLines="0" zoomScale="75" zoomScaleNormal="75" workbookViewId="0" topLeftCell="A36">
      <selection activeCell="B44" sqref="B44"/>
    </sheetView>
  </sheetViews>
  <sheetFormatPr defaultColWidth="9.140625" defaultRowHeight="12.75"/>
  <cols>
    <col min="1" max="1" width="70.00390625" style="3" customWidth="1"/>
    <col min="2" max="2" width="16.57421875" style="3" customWidth="1"/>
    <col min="3" max="3" width="2.7109375" style="3" customWidth="1"/>
    <col min="4" max="4" width="16.7109375" style="3" customWidth="1"/>
    <col min="5" max="5" width="9.140625" style="3" customWidth="1"/>
    <col min="6" max="6" width="13.8515625" style="3" customWidth="1"/>
    <col min="7" max="16384" width="9.140625" style="3" customWidth="1"/>
  </cols>
  <sheetData>
    <row r="1" ht="15.75">
      <c r="A1" s="8" t="s">
        <v>33</v>
      </c>
    </row>
    <row r="2" ht="15.75">
      <c r="A2" s="8" t="s">
        <v>69</v>
      </c>
    </row>
    <row r="3" ht="15.75">
      <c r="A3" s="20" t="s">
        <v>104</v>
      </c>
    </row>
    <row r="4" ht="15.75">
      <c r="C4" s="15"/>
    </row>
    <row r="5" spans="2:4" ht="15.75">
      <c r="B5" s="12">
        <v>38533</v>
      </c>
      <c r="C5" s="15"/>
      <c r="D5" s="12">
        <v>38168</v>
      </c>
    </row>
    <row r="6" spans="2:4" ht="15.75">
      <c r="B6" s="13" t="s">
        <v>0</v>
      </c>
      <c r="C6" s="15"/>
      <c r="D6" s="13" t="s">
        <v>0</v>
      </c>
    </row>
    <row r="7" ht="15.75">
      <c r="C7" s="15"/>
    </row>
    <row r="8" spans="1:4" ht="15.75">
      <c r="A8" s="3" t="s">
        <v>59</v>
      </c>
      <c r="C8" s="15"/>
      <c r="D8" s="33"/>
    </row>
    <row r="9" spans="1:4" ht="15.75">
      <c r="A9" s="3" t="s">
        <v>26</v>
      </c>
      <c r="B9" s="51">
        <f>'INC ST'!F26</f>
        <v>16816</v>
      </c>
      <c r="C9" s="52"/>
      <c r="D9" s="29">
        <f>'INC ST'!H26</f>
        <v>14447</v>
      </c>
    </row>
    <row r="10" spans="1:4" ht="15.75">
      <c r="A10" s="3" t="s">
        <v>60</v>
      </c>
      <c r="B10" s="51"/>
      <c r="C10" s="52"/>
      <c r="D10" s="29"/>
    </row>
    <row r="11" spans="1:4" ht="15.75">
      <c r="A11" s="3" t="s">
        <v>21</v>
      </c>
      <c r="B11" s="29">
        <v>2280</v>
      </c>
      <c r="C11" s="52"/>
      <c r="D11" s="34">
        <v>1529</v>
      </c>
    </row>
    <row r="12" spans="1:4" ht="15.75">
      <c r="A12" s="3" t="s">
        <v>126</v>
      </c>
      <c r="B12" s="29">
        <v>18</v>
      </c>
      <c r="C12" s="52"/>
      <c r="D12" s="34">
        <v>0</v>
      </c>
    </row>
    <row r="13" spans="1:4" ht="15.75">
      <c r="A13" s="3" t="s">
        <v>107</v>
      </c>
      <c r="B13" s="29">
        <v>-4</v>
      </c>
      <c r="C13" s="52"/>
      <c r="D13" s="34">
        <v>2</v>
      </c>
    </row>
    <row r="14" spans="1:4" ht="15.75">
      <c r="A14" s="3" t="s">
        <v>94</v>
      </c>
      <c r="B14" s="29">
        <v>97</v>
      </c>
      <c r="C14" s="52"/>
      <c r="D14" s="34">
        <v>4</v>
      </c>
    </row>
    <row r="15" spans="1:4" ht="15.75">
      <c r="A15" s="3" t="s">
        <v>78</v>
      </c>
      <c r="B15" s="29">
        <v>21</v>
      </c>
      <c r="C15" s="52"/>
      <c r="D15" s="34">
        <v>0</v>
      </c>
    </row>
    <row r="16" spans="1:4" ht="15.75">
      <c r="A16" s="3" t="s">
        <v>125</v>
      </c>
      <c r="B16" s="29">
        <v>37</v>
      </c>
      <c r="C16" s="52"/>
      <c r="D16" s="34">
        <v>0</v>
      </c>
    </row>
    <row r="17" spans="1:4" ht="15.75">
      <c r="A17" s="3" t="s">
        <v>108</v>
      </c>
      <c r="B17" s="29">
        <v>49</v>
      </c>
      <c r="C17" s="52"/>
      <c r="D17" s="34">
        <v>85</v>
      </c>
    </row>
    <row r="18" spans="1:4" ht="15.75">
      <c r="A18" s="3" t="s">
        <v>127</v>
      </c>
      <c r="B18" s="39">
        <v>20</v>
      </c>
      <c r="C18" s="53"/>
      <c r="D18" s="39">
        <v>-3</v>
      </c>
    </row>
    <row r="19" spans="1:4" ht="15.75">
      <c r="A19" s="3" t="s">
        <v>14</v>
      </c>
      <c r="B19" s="34">
        <f>SUM(B9:B18)</f>
        <v>19334</v>
      </c>
      <c r="C19" s="52"/>
      <c r="D19" s="34">
        <f>SUM(D9:D18)</f>
        <v>16064</v>
      </c>
    </row>
    <row r="20" spans="2:4" ht="15.75">
      <c r="B20" s="29"/>
      <c r="C20" s="52"/>
      <c r="D20" s="29"/>
    </row>
    <row r="21" spans="1:4" ht="15.75">
      <c r="A21" s="3" t="s">
        <v>62</v>
      </c>
      <c r="B21" s="29"/>
      <c r="C21" s="52"/>
      <c r="D21" s="29"/>
    </row>
    <row r="22" spans="1:4" ht="15.75">
      <c r="A22" s="3" t="s">
        <v>96</v>
      </c>
      <c r="B22" s="29">
        <v>-794</v>
      </c>
      <c r="C22" s="52"/>
      <c r="D22" s="29">
        <v>-6946</v>
      </c>
    </row>
    <row r="23" spans="1:4" ht="15.75">
      <c r="A23" s="3" t="s">
        <v>95</v>
      </c>
      <c r="B23" s="39">
        <v>-553</v>
      </c>
      <c r="C23" s="52"/>
      <c r="D23" s="39">
        <v>-318</v>
      </c>
    </row>
    <row r="24" spans="1:4" ht="15.75">
      <c r="A24" s="3" t="s">
        <v>63</v>
      </c>
      <c r="B24" s="51">
        <f>SUM(B19:B23)</f>
        <v>17987</v>
      </c>
      <c r="C24" s="52"/>
      <c r="D24" s="29">
        <f>SUM(D19:D23)</f>
        <v>8800</v>
      </c>
    </row>
    <row r="25" spans="1:4" ht="15.75">
      <c r="A25" s="3" t="s">
        <v>64</v>
      </c>
      <c r="B25" s="29">
        <v>-38</v>
      </c>
      <c r="C25" s="52"/>
      <c r="D25" s="39">
        <v>-30</v>
      </c>
    </row>
    <row r="26" spans="1:4" ht="15.75">
      <c r="A26" s="3" t="s">
        <v>61</v>
      </c>
      <c r="B26" s="50">
        <f>SUM(B24:B25)</f>
        <v>17949</v>
      </c>
      <c r="C26" s="52"/>
      <c r="D26" s="50">
        <f>SUM(D24:D25)</f>
        <v>8770</v>
      </c>
    </row>
    <row r="27" spans="2:4" ht="15.75">
      <c r="B27" s="29"/>
      <c r="C27" s="52"/>
      <c r="D27" s="29"/>
    </row>
    <row r="28" spans="2:4" ht="15.75">
      <c r="B28" s="29"/>
      <c r="C28" s="52"/>
      <c r="D28" s="29"/>
    </row>
    <row r="29" spans="1:4" ht="15.75">
      <c r="A29" s="3" t="s">
        <v>38</v>
      </c>
      <c r="B29" s="29"/>
      <c r="C29" s="52"/>
      <c r="D29" s="29"/>
    </row>
    <row r="30" spans="1:4" ht="15.75">
      <c r="A30" s="3" t="s">
        <v>98</v>
      </c>
      <c r="B30" s="29">
        <v>-10268</v>
      </c>
      <c r="C30" s="52"/>
      <c r="D30" s="29">
        <v>-168</v>
      </c>
    </row>
    <row r="31" spans="1:4" ht="15.75">
      <c r="A31" s="3" t="s">
        <v>99</v>
      </c>
      <c r="B31" s="29">
        <v>0</v>
      </c>
      <c r="C31" s="52"/>
      <c r="D31" s="29">
        <v>0</v>
      </c>
    </row>
    <row r="32" spans="1:4" ht="15.75">
      <c r="A32" s="3" t="s">
        <v>29</v>
      </c>
      <c r="B32" s="29">
        <v>-1342</v>
      </c>
      <c r="C32" s="52"/>
      <c r="D32" s="29">
        <v>-1976</v>
      </c>
    </row>
    <row r="33" spans="1:4" ht="15.75">
      <c r="A33" s="3" t="s">
        <v>15</v>
      </c>
      <c r="B33" s="29">
        <v>-980</v>
      </c>
      <c r="C33" s="52"/>
      <c r="D33" s="29">
        <v>-580</v>
      </c>
    </row>
    <row r="34" spans="1:4" ht="15.75">
      <c r="A34" s="3" t="s">
        <v>109</v>
      </c>
      <c r="B34" s="29">
        <v>22</v>
      </c>
      <c r="C34" s="52"/>
      <c r="D34" s="29">
        <v>1</v>
      </c>
    </row>
    <row r="35" spans="1:4" ht="15.75">
      <c r="A35" s="3" t="s">
        <v>16</v>
      </c>
      <c r="B35" s="50">
        <f>SUM(B30:B34)</f>
        <v>-12568</v>
      </c>
      <c r="C35" s="52"/>
      <c r="D35" s="50">
        <f>SUM(D30:D34)</f>
        <v>-2723</v>
      </c>
    </row>
    <row r="36" spans="2:4" ht="15.75">
      <c r="B36" s="29"/>
      <c r="C36" s="52"/>
      <c r="D36" s="29"/>
    </row>
    <row r="37" spans="1:4" ht="15.75">
      <c r="A37" s="3" t="s">
        <v>39</v>
      </c>
      <c r="B37" s="29"/>
      <c r="C37" s="52"/>
      <c r="D37" s="29"/>
    </row>
    <row r="38" spans="1:4" ht="15.75">
      <c r="A38" s="3" t="s">
        <v>79</v>
      </c>
      <c r="B38" s="29">
        <v>378</v>
      </c>
      <c r="C38" s="52"/>
      <c r="D38" s="29">
        <v>867</v>
      </c>
    </row>
    <row r="39" spans="1:4" ht="15.75">
      <c r="A39" s="3" t="s">
        <v>93</v>
      </c>
      <c r="B39" s="29">
        <v>0</v>
      </c>
      <c r="C39" s="52"/>
      <c r="D39" s="29">
        <v>-97</v>
      </c>
    </row>
    <row r="40" spans="1:4" ht="15.75">
      <c r="A40" s="3" t="s">
        <v>86</v>
      </c>
      <c r="B40" s="29">
        <v>-4868</v>
      </c>
      <c r="C40" s="52"/>
      <c r="D40" s="29">
        <v>-2543</v>
      </c>
    </row>
    <row r="41" spans="1:4" ht="15.75">
      <c r="A41" s="6" t="s">
        <v>85</v>
      </c>
      <c r="B41" s="29">
        <v>706</v>
      </c>
      <c r="C41" s="52"/>
      <c r="D41" s="29">
        <v>476</v>
      </c>
    </row>
    <row r="42" spans="1:4" ht="15.75">
      <c r="A42" s="6" t="s">
        <v>124</v>
      </c>
      <c r="B42" s="29">
        <v>-19</v>
      </c>
      <c r="C42" s="52"/>
      <c r="D42" s="29"/>
    </row>
    <row r="43" spans="1:4" ht="15.75">
      <c r="A43" s="3" t="s">
        <v>17</v>
      </c>
      <c r="B43" s="14">
        <f>SUM(B38:B42)</f>
        <v>-3803</v>
      </c>
      <c r="C43" s="25"/>
      <c r="D43" s="50">
        <f>SUM(D38:D41)</f>
        <v>-1297</v>
      </c>
    </row>
    <row r="44" spans="2:4" ht="15.75">
      <c r="B44" s="7"/>
      <c r="C44" s="25"/>
      <c r="D44" s="29"/>
    </row>
    <row r="45" spans="1:4" ht="15.75">
      <c r="A45" s="3" t="s">
        <v>1</v>
      </c>
      <c r="B45" s="7"/>
      <c r="C45" s="25"/>
      <c r="D45" s="29"/>
    </row>
    <row r="46" spans="1:4" ht="15.75">
      <c r="A46" s="3" t="s">
        <v>22</v>
      </c>
      <c r="B46" s="7">
        <f>+B26+B35+B43</f>
        <v>1578</v>
      </c>
      <c r="C46" s="25"/>
      <c r="D46" s="29">
        <f>+D26+D35+D43</f>
        <v>4750</v>
      </c>
    </row>
    <row r="47" spans="1:4" ht="15.75">
      <c r="A47" s="3" t="s">
        <v>81</v>
      </c>
      <c r="B47" s="7">
        <v>-69</v>
      </c>
      <c r="C47" s="25"/>
      <c r="D47" s="29">
        <v>-17</v>
      </c>
    </row>
    <row r="48" spans="1:4" ht="15.75">
      <c r="A48" s="3" t="s">
        <v>18</v>
      </c>
      <c r="B48" s="7">
        <f>D49</f>
        <v>10685</v>
      </c>
      <c r="C48" s="25"/>
      <c r="D48" s="29">
        <v>5952</v>
      </c>
    </row>
    <row r="49" spans="1:4" ht="15.75">
      <c r="A49" s="3" t="s">
        <v>31</v>
      </c>
      <c r="B49" s="14">
        <f>SUM(B45:B48)</f>
        <v>12194</v>
      </c>
      <c r="C49" s="25"/>
      <c r="D49" s="50">
        <f>SUM(D45:D48)</f>
        <v>10685</v>
      </c>
    </row>
    <row r="50" spans="1:4" ht="15.75">
      <c r="A50" s="5"/>
      <c r="B50" s="7"/>
      <c r="C50" s="25"/>
      <c r="D50" s="51" t="s">
        <v>1</v>
      </c>
    </row>
    <row r="51" spans="1:4" ht="15.75">
      <c r="A51" s="3" t="s">
        <v>30</v>
      </c>
      <c r="B51" s="4"/>
      <c r="C51" s="4"/>
      <c r="D51" s="6"/>
    </row>
    <row r="52" spans="2:4" ht="15.75">
      <c r="B52" s="4"/>
      <c r="C52" s="4"/>
      <c r="D52" s="6"/>
    </row>
    <row r="53" spans="2:4" ht="15.75">
      <c r="B53" s="6"/>
      <c r="C53" s="6"/>
      <c r="D53" s="6"/>
    </row>
    <row r="54" spans="1:4" ht="15.75">
      <c r="A54" s="8" t="s">
        <v>101</v>
      </c>
      <c r="B54" s="26"/>
      <c r="C54" s="26"/>
      <c r="D54" s="26"/>
    </row>
    <row r="55" spans="1:4" ht="15.75">
      <c r="A55" s="8" t="s">
        <v>83</v>
      </c>
      <c r="B55" s="26"/>
      <c r="C55" s="26"/>
      <c r="D55" s="26"/>
    </row>
    <row r="56" spans="2:4" ht="15.75">
      <c r="B56" s="6"/>
      <c r="C56" s="6"/>
      <c r="D56" s="6"/>
    </row>
    <row r="57" spans="2:4" ht="15.75">
      <c r="B57" s="6"/>
      <c r="C57" s="6"/>
      <c r="D57" s="6"/>
    </row>
    <row r="58" spans="2:4" ht="15.75">
      <c r="B58" s="6"/>
      <c r="C58" s="6"/>
      <c r="D58" s="6"/>
    </row>
    <row r="59" spans="2:4" ht="15.75">
      <c r="B59" s="6"/>
      <c r="C59" s="6"/>
      <c r="D59" s="6"/>
    </row>
    <row r="60" spans="2:4" ht="15.75">
      <c r="B60" s="6"/>
      <c r="C60" s="6"/>
      <c r="D60" s="6"/>
    </row>
    <row r="61" spans="2:4" ht="15.75">
      <c r="B61" s="6"/>
      <c r="C61" s="6"/>
      <c r="D61" s="6"/>
    </row>
    <row r="62" spans="2:4" ht="15.75">
      <c r="B62" s="6"/>
      <c r="C62" s="6"/>
      <c r="D62" s="6"/>
    </row>
    <row r="63" spans="2:4" ht="15.75">
      <c r="B63" s="6"/>
      <c r="C63" s="6"/>
      <c r="D63" s="6"/>
    </row>
    <row r="64" spans="2:4" ht="15.75">
      <c r="B64" s="6"/>
      <c r="C64" s="6"/>
      <c r="D64" s="6"/>
    </row>
    <row r="65" spans="2:4" ht="15.75">
      <c r="B65" s="6"/>
      <c r="C65" s="6"/>
      <c r="D65" s="6"/>
    </row>
    <row r="66" spans="2:4" ht="15.75">
      <c r="B66" s="6"/>
      <c r="C66" s="6"/>
      <c r="D66" s="6"/>
    </row>
    <row r="67" spans="2:4" ht="15.75">
      <c r="B67" s="6"/>
      <c r="C67" s="6"/>
      <c r="D67" s="6"/>
    </row>
    <row r="68" spans="2:4" ht="15.75">
      <c r="B68" s="6"/>
      <c r="C68" s="6"/>
      <c r="D68" s="6"/>
    </row>
    <row r="69" spans="2:4" ht="15.75">
      <c r="B69" s="6"/>
      <c r="C69" s="6"/>
      <c r="D69" s="6"/>
    </row>
    <row r="70" spans="2:4" ht="15.75">
      <c r="B70" s="6"/>
      <c r="C70" s="6"/>
      <c r="D70" s="6"/>
    </row>
    <row r="71" spans="2:4" ht="15.75">
      <c r="B71" s="6"/>
      <c r="C71" s="6"/>
      <c r="D71" s="6"/>
    </row>
    <row r="72" spans="2:4" ht="15.75">
      <c r="B72" s="6"/>
      <c r="C72" s="6"/>
      <c r="D72" s="6"/>
    </row>
    <row r="73" spans="2:4" ht="15.75">
      <c r="B73" s="6"/>
      <c r="C73" s="6"/>
      <c r="D73" s="6"/>
    </row>
    <row r="74" spans="2:4" ht="15.75">
      <c r="B74" s="6"/>
      <c r="C74" s="6"/>
      <c r="D74" s="6"/>
    </row>
    <row r="75" spans="2:4" ht="15.75">
      <c r="B75" s="6"/>
      <c r="C75" s="6"/>
      <c r="D75" s="6"/>
    </row>
    <row r="76" spans="2:4" ht="15.75">
      <c r="B76" s="6"/>
      <c r="C76" s="6"/>
      <c r="D76" s="6"/>
    </row>
    <row r="77" spans="2:4" ht="15.75">
      <c r="B77" s="6"/>
      <c r="C77" s="6"/>
      <c r="D77" s="6"/>
    </row>
    <row r="78" spans="2:4" ht="15.75">
      <c r="B78" s="6"/>
      <c r="C78" s="6"/>
      <c r="D78" s="6"/>
    </row>
    <row r="79" spans="2:4" ht="15.75">
      <c r="B79" s="6"/>
      <c r="C79" s="6"/>
      <c r="D79" s="6"/>
    </row>
    <row r="80" spans="2:4" ht="15.75">
      <c r="B80" s="6"/>
      <c r="C80" s="6"/>
      <c r="D80" s="6"/>
    </row>
  </sheetData>
  <printOptions/>
  <pageMargins left="0.52" right="0.29" top="0.6" bottom="0.49" header="0.35" footer="0.3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47"/>
  <sheetViews>
    <sheetView showGridLines="0" tabSelected="1" zoomScale="75" zoomScaleNormal="75" workbookViewId="0" topLeftCell="A13">
      <selection activeCell="D38" sqref="D38"/>
    </sheetView>
  </sheetViews>
  <sheetFormatPr defaultColWidth="9.140625" defaultRowHeight="12.75"/>
  <cols>
    <col min="1" max="1" width="65.57421875" style="3" customWidth="1"/>
    <col min="2" max="6" width="10.421875" style="3" customWidth="1"/>
    <col min="7" max="16384" width="9.140625" style="3" customWidth="1"/>
  </cols>
  <sheetData>
    <row r="1" ht="15.75">
      <c r="A1" s="8" t="s">
        <v>33</v>
      </c>
    </row>
    <row r="2" spans="1:4" ht="15.75">
      <c r="A2" s="8" t="s">
        <v>70</v>
      </c>
      <c r="B2" s="8"/>
      <c r="C2" s="8"/>
      <c r="D2" s="8"/>
    </row>
    <row r="3" spans="1:4" ht="15.75">
      <c r="A3" s="20" t="str">
        <f>'CASH FLOW'!A3</f>
        <v>For the twelve (12) months ended 30 June 2005</v>
      </c>
      <c r="B3" s="8"/>
      <c r="C3" s="8"/>
      <c r="D3" s="8"/>
    </row>
    <row r="4" ht="15.75">
      <c r="E4" s="13"/>
    </row>
    <row r="5" spans="2:6" ht="15.75">
      <c r="B5" s="8"/>
      <c r="C5" s="8"/>
      <c r="D5" s="10" t="s">
        <v>71</v>
      </c>
      <c r="E5" s="13"/>
      <c r="F5" s="8"/>
    </row>
    <row r="6" spans="2:6" ht="15.75">
      <c r="B6" s="10" t="s">
        <v>9</v>
      </c>
      <c r="C6" s="10" t="s">
        <v>9</v>
      </c>
      <c r="D6" s="10" t="s">
        <v>72</v>
      </c>
      <c r="E6" s="10" t="s">
        <v>11</v>
      </c>
      <c r="F6" s="10"/>
    </row>
    <row r="7" spans="2:6" ht="16.5" thickBot="1">
      <c r="B7" s="9" t="s">
        <v>10</v>
      </c>
      <c r="C7" s="9" t="s">
        <v>34</v>
      </c>
      <c r="D7" s="9" t="s">
        <v>73</v>
      </c>
      <c r="E7" s="9" t="s">
        <v>49</v>
      </c>
      <c r="F7" s="9" t="s">
        <v>12</v>
      </c>
    </row>
    <row r="8" spans="2:6" ht="15.75">
      <c r="B8" s="10" t="s">
        <v>0</v>
      </c>
      <c r="C8" s="10" t="s">
        <v>0</v>
      </c>
      <c r="D8" s="10" t="s">
        <v>0</v>
      </c>
      <c r="E8" s="10" t="s">
        <v>0</v>
      </c>
      <c r="F8" s="10" t="s">
        <v>0</v>
      </c>
    </row>
    <row r="10" ht="15.75">
      <c r="A10" s="8" t="s">
        <v>110</v>
      </c>
    </row>
    <row r="11" spans="2:6" ht="15.75">
      <c r="B11" s="33"/>
      <c r="C11" s="33"/>
      <c r="D11" s="33"/>
      <c r="E11" s="33"/>
      <c r="F11" s="33"/>
    </row>
    <row r="12" spans="1:6" ht="15.75">
      <c r="A12" s="3" t="s">
        <v>88</v>
      </c>
      <c r="B12" s="29">
        <v>16148</v>
      </c>
      <c r="C12" s="29">
        <v>18038</v>
      </c>
      <c r="D12" s="29">
        <v>-33</v>
      </c>
      <c r="E12" s="29">
        <v>14771</v>
      </c>
      <c r="F12" s="29">
        <f>SUM(B12:E12)</f>
        <v>48924</v>
      </c>
    </row>
    <row r="13" spans="1:6" ht="15.75">
      <c r="A13" s="27"/>
      <c r="B13" s="29"/>
      <c r="C13" s="29"/>
      <c r="D13" s="29"/>
      <c r="E13" s="29"/>
      <c r="F13" s="29"/>
    </row>
    <row r="14" spans="1:6" ht="15.75">
      <c r="A14" s="3" t="s">
        <v>48</v>
      </c>
      <c r="B14" s="29">
        <v>130</v>
      </c>
      <c r="C14" s="29">
        <v>248</v>
      </c>
      <c r="D14" s="29">
        <v>0</v>
      </c>
      <c r="E14" s="29">
        <v>0</v>
      </c>
      <c r="F14" s="29">
        <f>SUM(B14:E14)</f>
        <v>378</v>
      </c>
    </row>
    <row r="15" spans="1:6" ht="15.75">
      <c r="A15" s="3" t="s">
        <v>87</v>
      </c>
      <c r="B15" s="29">
        <v>0</v>
      </c>
      <c r="C15" s="29">
        <v>0</v>
      </c>
      <c r="D15" s="29">
        <v>-54</v>
      </c>
      <c r="E15" s="29">
        <v>0</v>
      </c>
      <c r="F15" s="29">
        <f>SUM(B15:E15)</f>
        <v>-54</v>
      </c>
    </row>
    <row r="16" spans="1:6" ht="15.75">
      <c r="A16" s="3" t="s">
        <v>128</v>
      </c>
      <c r="B16" s="29"/>
      <c r="C16" s="29">
        <v>-16074</v>
      </c>
      <c r="D16" s="29"/>
      <c r="E16" s="29"/>
      <c r="F16" s="29">
        <f>SUM(B16:E16)</f>
        <v>-16074</v>
      </c>
    </row>
    <row r="17" spans="1:6" ht="15.75">
      <c r="A17" s="3" t="s">
        <v>119</v>
      </c>
      <c r="B17" s="29">
        <v>0</v>
      </c>
      <c r="C17" s="29">
        <v>0</v>
      </c>
      <c r="D17" s="29">
        <v>0</v>
      </c>
      <c r="E17" s="29">
        <f>'INC ST'!F34</f>
        <v>16582</v>
      </c>
      <c r="F17" s="29">
        <f>SUM(B17:E17)</f>
        <v>16582</v>
      </c>
    </row>
    <row r="18" spans="1:6" ht="15.75">
      <c r="A18" s="3" t="s">
        <v>114</v>
      </c>
      <c r="B18" s="29">
        <v>0</v>
      </c>
      <c r="C18" s="29">
        <v>0</v>
      </c>
      <c r="D18" s="29">
        <v>0</v>
      </c>
      <c r="E18" s="29">
        <v>-4868</v>
      </c>
      <c r="F18" s="29">
        <f>SUM(B18:E18)</f>
        <v>-4868</v>
      </c>
    </row>
    <row r="19" spans="2:6" ht="15.75">
      <c r="B19" s="29" t="s">
        <v>1</v>
      </c>
      <c r="C19" s="29"/>
      <c r="D19" s="29"/>
      <c r="E19" s="29"/>
      <c r="F19" s="29"/>
    </row>
    <row r="20" spans="1:6" ht="15.75">
      <c r="A20" s="3" t="s">
        <v>112</v>
      </c>
      <c r="B20" s="50">
        <f>SUM(B12:B19)</f>
        <v>16278</v>
      </c>
      <c r="C20" s="50">
        <f>SUM(C12:C19)</f>
        <v>2212</v>
      </c>
      <c r="D20" s="50">
        <f>SUM(D12:D19)</f>
        <v>-87</v>
      </c>
      <c r="E20" s="50">
        <f>SUM(E12:E19)</f>
        <v>26485</v>
      </c>
      <c r="F20" s="50">
        <f>SUM(F12:F19)</f>
        <v>44888</v>
      </c>
    </row>
    <row r="21" spans="1:6" ht="15.75">
      <c r="A21" s="3" t="s">
        <v>1</v>
      </c>
      <c r="B21" s="34"/>
      <c r="C21" s="34"/>
      <c r="D21" s="34"/>
      <c r="E21" s="34"/>
      <c r="F21" s="34"/>
    </row>
    <row r="22" spans="1:6" ht="15.75">
      <c r="A22" s="3" t="s">
        <v>116</v>
      </c>
      <c r="B22" s="33"/>
      <c r="C22" s="33"/>
      <c r="D22" s="33"/>
      <c r="E22" s="33"/>
      <c r="F22" s="33"/>
    </row>
    <row r="23" spans="1:6" ht="15.75">
      <c r="A23" s="3" t="s">
        <v>117</v>
      </c>
      <c r="B23" s="33"/>
      <c r="C23" s="33"/>
      <c r="D23" s="33"/>
      <c r="E23" s="33"/>
      <c r="F23" s="33"/>
    </row>
    <row r="24" spans="1:6" ht="15.75">
      <c r="A24" s="3" t="s">
        <v>129</v>
      </c>
      <c r="B24" s="33"/>
      <c r="C24" s="33"/>
      <c r="D24" s="33"/>
      <c r="E24" s="33"/>
      <c r="F24" s="33"/>
    </row>
    <row r="25" spans="2:6" ht="15.75">
      <c r="B25" s="33"/>
      <c r="C25" s="33"/>
      <c r="D25" s="33"/>
      <c r="E25" s="33"/>
      <c r="F25" s="33"/>
    </row>
    <row r="26" spans="1:6" ht="15.75">
      <c r="A26" s="28"/>
      <c r="B26" s="33"/>
      <c r="C26" s="33"/>
      <c r="D26" s="33"/>
      <c r="E26" s="33"/>
      <c r="F26" s="33"/>
    </row>
    <row r="27" spans="1:6" ht="15.75">
      <c r="A27" s="8" t="s">
        <v>123</v>
      </c>
      <c r="B27" s="56"/>
      <c r="C27" s="56"/>
      <c r="D27" s="56"/>
      <c r="E27" s="56"/>
      <c r="F27" s="56"/>
    </row>
    <row r="28" spans="1:6" ht="15.75">
      <c r="A28" s="15"/>
      <c r="B28" s="56"/>
      <c r="C28" s="56"/>
      <c r="D28" s="56"/>
      <c r="E28" s="56"/>
      <c r="F28" s="56"/>
    </row>
    <row r="29" spans="1:6" ht="15.75">
      <c r="A29" s="3" t="s">
        <v>89</v>
      </c>
      <c r="B29" s="29">
        <v>9039</v>
      </c>
      <c r="C29" s="29">
        <v>6905</v>
      </c>
      <c r="D29" s="29">
        <v>0</v>
      </c>
      <c r="E29" s="29">
        <v>2803</v>
      </c>
      <c r="F29" s="57">
        <f>SUM(B29:E29)</f>
        <v>18747</v>
      </c>
    </row>
    <row r="30" spans="1:6" ht="15.75">
      <c r="A30" s="27"/>
      <c r="B30" s="29"/>
      <c r="C30" s="29"/>
      <c r="D30" s="29"/>
      <c r="E30" s="29"/>
      <c r="F30" s="33"/>
    </row>
    <row r="31" spans="1:6" ht="15.75">
      <c r="A31" s="3" t="s">
        <v>48</v>
      </c>
      <c r="B31" s="29">
        <v>243</v>
      </c>
      <c r="C31" s="29">
        <v>624</v>
      </c>
      <c r="D31" s="29">
        <v>0</v>
      </c>
      <c r="E31" s="29">
        <v>0</v>
      </c>
      <c r="F31" s="57">
        <f>SUM(B31:E31)</f>
        <v>867</v>
      </c>
    </row>
    <row r="32" spans="1:6" ht="15.75">
      <c r="A32" s="3" t="s">
        <v>90</v>
      </c>
      <c r="B32" s="29">
        <v>5468</v>
      </c>
      <c r="C32" s="29">
        <v>-5468</v>
      </c>
      <c r="D32" s="29">
        <v>0</v>
      </c>
      <c r="E32" s="29">
        <v>0</v>
      </c>
      <c r="F32" s="57">
        <f>SUM(B32:E32)</f>
        <v>0</v>
      </c>
    </row>
    <row r="33" spans="1:6" ht="15.75">
      <c r="A33" s="3" t="s">
        <v>91</v>
      </c>
      <c r="B33" s="29"/>
      <c r="C33" s="29"/>
      <c r="D33" s="33"/>
      <c r="E33" s="29"/>
      <c r="F33" s="57"/>
    </row>
    <row r="34" spans="1:6" ht="15.75">
      <c r="A34" s="3" t="s">
        <v>92</v>
      </c>
      <c r="B34" s="29">
        <v>0</v>
      </c>
      <c r="C34" s="29">
        <v>-97</v>
      </c>
      <c r="D34" s="29">
        <v>0</v>
      </c>
      <c r="E34" s="29">
        <v>0</v>
      </c>
      <c r="F34" s="57">
        <f>SUM(B34:E34)</f>
        <v>-97</v>
      </c>
    </row>
    <row r="35" spans="1:6" ht="15.75">
      <c r="A35" s="3" t="s">
        <v>111</v>
      </c>
      <c r="B35" s="29">
        <v>1398</v>
      </c>
      <c r="C35" s="29">
        <v>16074</v>
      </c>
      <c r="D35" s="29">
        <v>0</v>
      </c>
      <c r="E35" s="29">
        <v>0</v>
      </c>
      <c r="F35" s="57">
        <f>SUM(B35:E35)</f>
        <v>17472</v>
      </c>
    </row>
    <row r="36" spans="1:6" ht="15.75">
      <c r="A36" s="2" t="s">
        <v>103</v>
      </c>
      <c r="B36" s="29">
        <v>0</v>
      </c>
      <c r="C36" s="29">
        <v>0</v>
      </c>
      <c r="D36" s="58">
        <v>-33</v>
      </c>
      <c r="E36" s="29">
        <v>0</v>
      </c>
      <c r="F36" s="57">
        <f>SUM(B36:E36)</f>
        <v>-33</v>
      </c>
    </row>
    <row r="37" spans="1:6" ht="15.75">
      <c r="A37" s="3" t="s">
        <v>120</v>
      </c>
      <c r="B37" s="29">
        <v>0</v>
      </c>
      <c r="C37" s="29">
        <v>0</v>
      </c>
      <c r="D37" s="29">
        <v>0</v>
      </c>
      <c r="E37" s="29">
        <v>14511</v>
      </c>
      <c r="F37" s="57">
        <f>SUM(B37:E37)</f>
        <v>14511</v>
      </c>
    </row>
    <row r="38" spans="1:6" ht="15.75">
      <c r="A38" s="3" t="s">
        <v>114</v>
      </c>
      <c r="B38" s="29">
        <v>0</v>
      </c>
      <c r="C38" s="29">
        <v>0</v>
      </c>
      <c r="D38" s="29">
        <v>0</v>
      </c>
      <c r="E38" s="29">
        <v>-2543</v>
      </c>
      <c r="F38" s="57">
        <f>SUM(B38:E38)</f>
        <v>-2543</v>
      </c>
    </row>
    <row r="39" spans="2:6" ht="15.75">
      <c r="B39" s="29"/>
      <c r="C39" s="29"/>
      <c r="D39" s="29"/>
      <c r="E39" s="29"/>
      <c r="F39" s="33"/>
    </row>
    <row r="40" spans="1:6" ht="15.75">
      <c r="A40" s="3" t="s">
        <v>113</v>
      </c>
      <c r="B40" s="50">
        <f>SUM(B29:B38)</f>
        <v>16148</v>
      </c>
      <c r="C40" s="50">
        <f>SUM(C29:C38)</f>
        <v>18038</v>
      </c>
      <c r="D40" s="50">
        <f>SUM(D29:D38)</f>
        <v>-33</v>
      </c>
      <c r="E40" s="50">
        <f>SUM(E29:E38)</f>
        <v>14771</v>
      </c>
      <c r="F40" s="59">
        <f>SUM(F29:F39)</f>
        <v>48924</v>
      </c>
    </row>
    <row r="41" spans="1:6" ht="15.75">
      <c r="A41" s="15"/>
      <c r="B41" s="56"/>
      <c r="C41" s="56"/>
      <c r="D41" s="56"/>
      <c r="E41" s="56"/>
      <c r="F41" s="33"/>
    </row>
    <row r="42" spans="1:6" ht="15.75">
      <c r="A42" s="3" t="s">
        <v>115</v>
      </c>
      <c r="B42" s="33"/>
      <c r="C42" s="33"/>
      <c r="D42" s="33"/>
      <c r="E42" s="33"/>
      <c r="F42" s="33"/>
    </row>
    <row r="43" spans="1:6" ht="15.75">
      <c r="A43" s="3" t="s">
        <v>118</v>
      </c>
      <c r="B43" s="33"/>
      <c r="C43" s="33"/>
      <c r="D43" s="33"/>
      <c r="E43" s="33"/>
      <c r="F43" s="33"/>
    </row>
    <row r="44" spans="2:6" ht="15.75">
      <c r="B44" s="33"/>
      <c r="C44" s="33"/>
      <c r="D44" s="33"/>
      <c r="E44" s="33"/>
      <c r="F44" s="33"/>
    </row>
    <row r="45" spans="2:6" ht="15.75">
      <c r="B45" s="33"/>
      <c r="C45" s="33"/>
      <c r="D45" s="33"/>
      <c r="E45" s="33"/>
      <c r="F45" s="33"/>
    </row>
    <row r="46" spans="1:6" ht="15.75">
      <c r="A46" s="8" t="s">
        <v>102</v>
      </c>
      <c r="B46" s="33"/>
      <c r="C46" s="33"/>
      <c r="D46" s="33"/>
      <c r="E46" s="33"/>
      <c r="F46" s="33"/>
    </row>
    <row r="47" spans="1:6" ht="15.75">
      <c r="A47" s="8" t="s">
        <v>84</v>
      </c>
      <c r="B47" s="33"/>
      <c r="C47" s="33"/>
      <c r="D47" s="33"/>
      <c r="E47" s="33"/>
      <c r="F47" s="33"/>
    </row>
  </sheetData>
  <printOptions/>
  <pageMargins left="0.38" right="0.5" top="0.78" bottom="0.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LIM</cp:lastModifiedBy>
  <cp:lastPrinted>2005-08-24T08:18:51Z</cp:lastPrinted>
  <dcterms:created xsi:type="dcterms:W3CDTF">1999-09-28T02:28:44Z</dcterms:created>
  <dcterms:modified xsi:type="dcterms:W3CDTF">2005-08-24T08:27:43Z</dcterms:modified>
  <cp:category/>
  <cp:version/>
  <cp:contentType/>
  <cp:contentStatus/>
</cp:coreProperties>
</file>